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5.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0.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11.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12.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13.xml" ContentType="application/vnd.openxmlformats-officedocument.drawing+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14.xml" ContentType="application/vnd.openxmlformats-officedocument.drawing+xml"/>
  <Override PartName="/xl/charts/chart38.xml" ContentType="application/vnd.openxmlformats-officedocument.drawingml.chart+xml"/>
  <Override PartName="/xl/charts/style36.xml" ContentType="application/vnd.ms-office.chartstyle+xml"/>
  <Override PartName="/xl/charts/colors36.xml" ContentType="application/vnd.ms-office.chartcolorstyle+xml"/>
  <Override PartName="/xl/charts/chart39.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15.xml" ContentType="application/vnd.openxmlformats-officedocument.drawing+xml"/>
  <Override PartName="/xl/charts/chart40.xml" ContentType="application/vnd.openxmlformats-officedocument.drawingml.chart+xml"/>
  <Override PartName="/xl/charts/style38.xml" ContentType="application/vnd.ms-office.chartstyle+xml"/>
  <Override PartName="/xl/charts/colors38.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E:\RER 2024\Infortuni mortali\"/>
    </mc:Choice>
  </mc:AlternateContent>
  <xr:revisionPtr revIDLastSave="0" documentId="13_ncr:1_{E1A29125-4508-44D7-9368-66E7D5538B05}" xr6:coauthVersionLast="47" xr6:coauthVersionMax="47" xr10:uidLastSave="{00000000-0000-0000-0000-000000000000}"/>
  <bookViews>
    <workbookView xWindow="-120" yWindow="-120" windowWidth="29040" windowHeight="15840" tabRatio="819" firstSheet="3" activeTab="6" xr2:uid="{00000000-000D-0000-FFFF-FFFF00000000}"/>
  </bookViews>
  <sheets>
    <sheet name="Inf-mort-2023 da originale" sheetId="56" r:id="rId1"/>
    <sheet name="Inf-mort-2023" sheetId="2" r:id="rId2"/>
    <sheet name="Inf_mort-2024 (2)" sheetId="62" r:id="rId3"/>
    <sheet name="Inf_mort-2024" sheetId="61" r:id="rId4"/>
    <sheet name="rep anni" sheetId="53" r:id="rId5"/>
    <sheet name="rep nazion clas età genere" sheetId="7" r:id="rId6"/>
    <sheet name="rep comparto" sheetId="45" r:id="rId7"/>
    <sheet name="rep vol comparto clas età16 67" sheetId="52" r:id="rId8"/>
    <sheet name="rep vol comparto clas età30 70" sheetId="46" r:id="rId9"/>
    <sheet name="rep vol comparto e rap lav" sheetId="48" r:id="rId10"/>
    <sheet name="rep dinamiche_comparto" sheetId="32" r:id="rId11"/>
    <sheet name="dinamiche 1" sheetId="64" r:id="rId12"/>
    <sheet name="Età 67" sheetId="3" r:id="rId13"/>
    <sheet name="Età 70" sheetId="54" r:id="rId14"/>
    <sheet name="Provincia" sheetId="6" r:id="rId15"/>
    <sheet name="Comparto" sheetId="5" r:id="rId16"/>
    <sheet name="Mesi" sheetId="9" r:id="rId17"/>
    <sheet name="Luogo" sheetId="17" r:id="rId18"/>
    <sheet name="Luogo_provincia" sheetId="16" r:id="rId19"/>
    <sheet name="Luogo_classe d'età" sheetId="18" r:id="rId20"/>
    <sheet name="Luogo_rapporto di lavoro" sheetId="19" r:id="rId21"/>
    <sheet name="Luogo_mese accadimento" sheetId="20" r:id="rId22"/>
    <sheet name="RappLav" sheetId="22" r:id="rId23"/>
    <sheet name="Comparto_età" sheetId="24" r:id="rId24"/>
    <sheet name="Comparto_rapporto di lavoro" sheetId="25" r:id="rId25"/>
    <sheet name="Comparto_mese" sheetId="27" r:id="rId26"/>
    <sheet name="DINAMICHE" sheetId="28" r:id="rId27"/>
    <sheet name="DINAMICHE_SINTESI ok" sheetId="50" r:id="rId28"/>
    <sheet name="DINAMICHE_SINTESI elab" sheetId="51" r:id="rId29"/>
    <sheet name="DINAMICHE_ANALISI" sheetId="36" r:id="rId30"/>
    <sheet name="dinamiche_luogo evento" sheetId="34" r:id="rId31"/>
    <sheet name="dinamiche_rapporto lavoro" sheetId="37" r:id="rId32"/>
    <sheet name="dinamiche_classe età" sheetId="38" r:id="rId33"/>
    <sheet name="dinamiche_mese" sheetId="41" r:id="rId34"/>
    <sheet name="PIVOT_Inf-mort-2023 " sheetId="12" r:id="rId35"/>
    <sheet name="PIVOT_Inf-mort-2023 (2)" sheetId="31" r:id="rId36"/>
    <sheet name="PIVOT_Inf-mort-2023 (3)" sheetId="40" r:id="rId37"/>
    <sheet name="DINAMICHE_slide altri e commerc" sheetId="55" r:id="rId38"/>
    <sheet name="dinamiche slide agricoltura " sheetId="58" r:id="rId39"/>
    <sheet name="dinamiche slide costruzioni" sheetId="59" r:id="rId40"/>
  </sheets>
  <definedNames>
    <definedName name="_xlnm._FilterDatabase" localSheetId="38" hidden="1">'dinamiche slide agricoltura '!$A$1:$C$10</definedName>
    <definedName name="_xlnm._FilterDatabase" localSheetId="39" hidden="1">'dinamiche slide costruzioni'!$A$1:$C$13</definedName>
    <definedName name="_xlnm._FilterDatabase" localSheetId="28" hidden="1">'DINAMICHE_SINTESI elab'!$A$1:$A$34</definedName>
    <definedName name="_xlnm._FilterDatabase" localSheetId="27" hidden="1">'DINAMICHE_SINTESI ok'!$A$1:$E$34</definedName>
    <definedName name="_xlnm._FilterDatabase" localSheetId="37" hidden="1">'DINAMICHE_slide altri e commerc'!#REF!</definedName>
    <definedName name="_xlnm._FilterDatabase" localSheetId="3" hidden="1">'Inf_mort-2024'!$A$1:$AH$32</definedName>
    <definedName name="_xlnm._FilterDatabase" localSheetId="2" hidden="1">'Inf_mort-2024 (2)'!$A$1:$AH$30</definedName>
    <definedName name="_xlnm._FilterDatabase" localSheetId="1" hidden="1">'Inf-mort-2023'!$A$1:$AI$31</definedName>
    <definedName name="_xlnm._FilterDatabase" localSheetId="0" hidden="1">'Inf-mort-2023 da originale'!$A$1:$AN$31</definedName>
    <definedName name="_xlnm._FilterDatabase" localSheetId="34" hidden="1">'PIVOT_Inf-mort-2023 '!$A$1:$K$31</definedName>
    <definedName name="_xlnm._FilterDatabase" localSheetId="35" hidden="1">'PIVOT_Inf-mort-2023 (2)'!$A$1:$AI$31</definedName>
    <definedName name="_xlnm._FilterDatabase" localSheetId="36">'PIVOT_Inf-mort-2023 (3)'!$E$1:$K$31</definedName>
    <definedName name="Altezza" localSheetId="38">'dinamiche slide agricoltura '!#REF!</definedName>
    <definedName name="Altezza" localSheetId="39">'dinamiche slide costruzioni'!#REF!</definedName>
    <definedName name="Altezza" localSheetId="28">'DINAMICHE_SINTESI elab'!#REF!</definedName>
    <definedName name="Altezza" localSheetId="27">'DINAMICHE_SINTESI ok'!#REF!</definedName>
    <definedName name="Altezza" localSheetId="37">'DINAMICHE_slide altri e commerc'!#REF!</definedName>
    <definedName name="Altezza" localSheetId="0">'Inf-mort-2023 da originale'!$B$2:$B$152</definedName>
    <definedName name="Altezza" localSheetId="34">'PIVOT_Inf-mort-2023 '!$B$2:$B$176</definedName>
    <definedName name="Altezza" localSheetId="35">'PIVOT_Inf-mort-2023 (2)'!$B$2:$B$84</definedName>
    <definedName name="Altezza" localSheetId="36">'PIVOT_Inf-mort-2023 (3)'!#REF!</definedName>
    <definedName name="Altezza">'Inf-mort-2023'!$B$2:$B$154</definedName>
  </definedNames>
  <calcPr calcId="191029"/>
  <oleSize ref="B1:N2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<sst xmlns="http://schemas.openxmlformats.org/spreadsheetml/2006/main" count="5477" uniqueCount="780">
  <si>
    <t>Provincia</t>
  </si>
  <si>
    <t>insufficienti</t>
  </si>
  <si>
    <t>edile</t>
  </si>
  <si>
    <t>cantiere edile</t>
  </si>
  <si>
    <t>lavoratore dipendente</t>
  </si>
  <si>
    <t>IT</t>
  </si>
  <si>
    <t>M</t>
  </si>
  <si>
    <t>41-50</t>
  </si>
  <si>
    <t>CT</t>
  </si>
  <si>
    <t>BO</t>
  </si>
  <si>
    <t>agricoltura</t>
  </si>
  <si>
    <t>area cortilizia</t>
  </si>
  <si>
    <t>nessuno</t>
  </si>
  <si>
    <t>impiegato presso ente pubblico</t>
  </si>
  <si>
    <t>TR</t>
  </si>
  <si>
    <t>PR</t>
  </si>
  <si>
    <t>sufficienti</t>
  </si>
  <si>
    <t>edilizia</t>
  </si>
  <si>
    <t>cantiere edile all'interno del Polo Chimico di Ravenna</t>
  </si>
  <si>
    <t>tempo indeterminato</t>
  </si>
  <si>
    <t>escavatorista</t>
  </si>
  <si>
    <t>51-60</t>
  </si>
  <si>
    <t>PS</t>
  </si>
  <si>
    <t>RA</t>
  </si>
  <si>
    <t>quasi completi</t>
  </si>
  <si>
    <t>società agricola</t>
  </si>
  <si>
    <t>fondo agricolo</t>
  </si>
  <si>
    <t>tempo determinato</t>
  </si>
  <si>
    <t>operaio agricolo</t>
  </si>
  <si>
    <t>MM</t>
  </si>
  <si>
    <t>FE</t>
  </si>
  <si>
    <t>azienda agricola</t>
  </si>
  <si>
    <t>datore di lavoro</t>
  </si>
  <si>
    <t>titollare azienda agricola</t>
  </si>
  <si>
    <t>CS</t>
  </si>
  <si>
    <t>PC</t>
  </si>
  <si>
    <t>ristorazione</t>
  </si>
  <si>
    <t>cucina</t>
  </si>
  <si>
    <t>coadiuvante familiare</t>
  </si>
  <si>
    <t>cuoco</t>
  </si>
  <si>
    <t>81-90</t>
  </si>
  <si>
    <t>ME</t>
  </si>
  <si>
    <t>edilizio</t>
  </si>
  <si>
    <t>cantiere in ambito aeroportuale</t>
  </si>
  <si>
    <t>dipendente con contratto di lavoro a tempo indeterminato</t>
  </si>
  <si>
    <t>autista</t>
  </si>
  <si>
    <t>MA</t>
  </si>
  <si>
    <t>metalmeccanica</t>
  </si>
  <si>
    <t>alimentare</t>
  </si>
  <si>
    <t>cantiere edile all'interno di stabilimento industriale</t>
  </si>
  <si>
    <t>dipendente</t>
  </si>
  <si>
    <t>montatore meccanico</t>
  </si>
  <si>
    <t>31-40</t>
  </si>
  <si>
    <t>MG</t>
  </si>
  <si>
    <t>titolare di impresa edile</t>
  </si>
  <si>
    <t>datore di lavoro di impresa edile</t>
  </si>
  <si>
    <t>61-70</t>
  </si>
  <si>
    <t>SR</t>
  </si>
  <si>
    <t>RE</t>
  </si>
  <si>
    <t>servizi di trasporto e logistica</t>
  </si>
  <si>
    <t>cave</t>
  </si>
  <si>
    <t>cava di sabbia in area golenare</t>
  </si>
  <si>
    <t>autotrasportatore</t>
  </si>
  <si>
    <t>podere agricolo - coltura del suolo</t>
  </si>
  <si>
    <t>autonomo (contoterzista)</t>
  </si>
  <si>
    <t>conduttore di macchine agricole</t>
  </si>
  <si>
    <t>RM</t>
  </si>
  <si>
    <t>cantiere</t>
  </si>
  <si>
    <t>subordinato, privo di contratto di lavoro</t>
  </si>
  <si>
    <t>muratore</t>
  </si>
  <si>
    <t>RUMENA</t>
  </si>
  <si>
    <t>GAC</t>
  </si>
  <si>
    <t>trasporti</t>
  </si>
  <si>
    <t>scarico di materiale in area esterna di edificio residenziale in ristrutturazione</t>
  </si>
  <si>
    <t>a tempo indeterminato</t>
  </si>
  <si>
    <t>NP</t>
  </si>
  <si>
    <t>servizi</t>
  </si>
  <si>
    <t>cantiere manutenzione</t>
  </si>
  <si>
    <t>CI</t>
  </si>
  <si>
    <t>11-20</t>
  </si>
  <si>
    <t>PCR</t>
  </si>
  <si>
    <t>titolare impresa agricola</t>
  </si>
  <si>
    <t>agricoltore</t>
  </si>
  <si>
    <t>PA</t>
  </si>
  <si>
    <t>azienda agricola familiare</t>
  </si>
  <si>
    <t>titolare azienda familiare</t>
  </si>
  <si>
    <t>agricoltore/boscaiolo</t>
  </si>
  <si>
    <t>AF</t>
  </si>
  <si>
    <t>ambiente esterno</t>
  </si>
  <si>
    <t xml:space="preserve">in sede stradale a doppio senso di circolazione </t>
  </si>
  <si>
    <t>addetto alla raccolta rifiuti differenziati</t>
  </si>
  <si>
    <t>MAROCCO</t>
  </si>
  <si>
    <t>CM</t>
  </si>
  <si>
    <t>titolare senza dipendenti</t>
  </si>
  <si>
    <t>lavori edili in genere</t>
  </si>
  <si>
    <t>GM</t>
  </si>
  <si>
    <t>MO</t>
  </si>
  <si>
    <t>dipendente a tempo indeterminato</t>
  </si>
  <si>
    <t>operaio edile addetto alla guida di autogru</t>
  </si>
  <si>
    <t>FS</t>
  </si>
  <si>
    <t>raccolta, recupero e commercio di materiali. Codice ateco: 38.32.1</t>
  </si>
  <si>
    <t>ditta committente metalmeccanica</t>
  </si>
  <si>
    <t>piazzale/area coltiliva</t>
  </si>
  <si>
    <t>BL</t>
  </si>
  <si>
    <t>fondo agricolo di proprietà dello stesso lavoratore</t>
  </si>
  <si>
    <t>titolare</t>
  </si>
  <si>
    <t>titolare impresa individuale</t>
  </si>
  <si>
    <t>FA</t>
  </si>
  <si>
    <t>FC</t>
  </si>
  <si>
    <t>terreno boschivo in forte pendenza</t>
  </si>
  <si>
    <t>coltivatore diretto</t>
  </si>
  <si>
    <t>CE</t>
  </si>
  <si>
    <t>carrozzeria</t>
  </si>
  <si>
    <t>cabina forno di carrozzeria</t>
  </si>
  <si>
    <t>addetto carrozzeria</t>
  </si>
  <si>
    <t>attività conduzione e manutenzione impianti tecnologici</t>
  </si>
  <si>
    <t>azienda somministrazione lavoro</t>
  </si>
  <si>
    <t>c/o cantiere esterno di un campeggio</t>
  </si>
  <si>
    <t>lavoratore somministrato</t>
  </si>
  <si>
    <t>addetto installazione e manutenzione linee telefoniche</t>
  </si>
  <si>
    <t>DE</t>
  </si>
  <si>
    <t>costruzioni</t>
  </si>
  <si>
    <t>operaio</t>
  </si>
  <si>
    <t>MP</t>
  </si>
  <si>
    <t>RN</t>
  </si>
  <si>
    <t>agricolo</t>
  </si>
  <si>
    <t>allevamento conigli</t>
  </si>
  <si>
    <t>a tempo determinato</t>
  </si>
  <si>
    <t>bracciante agricolo</t>
  </si>
  <si>
    <t>INDIANA</t>
  </si>
  <si>
    <t>SA</t>
  </si>
  <si>
    <t>commercio ingrosso prodotti per l'edilizia</t>
  </si>
  <si>
    <t>piazzale esterno ditta vendita materiale edile e calcestruzzo</t>
  </si>
  <si>
    <t>a chiamata</t>
  </si>
  <si>
    <t>MOLDAVA</t>
  </si>
  <si>
    <t>commercio ingrosso prodotti ortofrutticoli</t>
  </si>
  <si>
    <t>piazzale esterno magazzino ortofrutticolo</t>
  </si>
  <si>
    <t>magazziniere carrellista</t>
  </si>
  <si>
    <t>SM</t>
  </si>
  <si>
    <t>noleggio mmacchinari per il movimento terra (codice ATECO 77.32)</t>
  </si>
  <si>
    <t>deposito/officina dei mezzi</t>
  </si>
  <si>
    <t xml:space="preserve">addetto manutentore ditta di noleggio macchine movimentazione terra e PLE </t>
  </si>
  <si>
    <t>FL</t>
  </si>
  <si>
    <t>Elementi</t>
  </si>
  <si>
    <t>DPI</t>
  </si>
  <si>
    <t>Ambiente</t>
  </si>
  <si>
    <t>Materiali</t>
  </si>
  <si>
    <t>Macchine</t>
  </si>
  <si>
    <t>Terzi</t>
  </si>
  <si>
    <t>Infortunato</t>
  </si>
  <si>
    <t>Sequestro</t>
  </si>
  <si>
    <t>Add-Classe</t>
  </si>
  <si>
    <t>Addetti az. Inf.</t>
  </si>
  <si>
    <t>Comparto azienda infortunato</t>
  </si>
  <si>
    <t>Addetti luogo evento</t>
  </si>
  <si>
    <t>Comparto evento</t>
  </si>
  <si>
    <t>Tipo di luogo evento</t>
  </si>
  <si>
    <t>Rapporto di lavoro</t>
  </si>
  <si>
    <t>Mansione</t>
  </si>
  <si>
    <t>Nazionalità</t>
  </si>
  <si>
    <t>Genere</t>
  </si>
  <si>
    <t>ClasseEta</t>
  </si>
  <si>
    <t>Età</t>
  </si>
  <si>
    <t>NN</t>
  </si>
  <si>
    <t>Anno</t>
  </si>
  <si>
    <t>Data decesso</t>
  </si>
  <si>
    <t>Data inf</t>
  </si>
  <si>
    <t>Mese</t>
  </si>
  <si>
    <t>COMPARTO ATECO 2007 AZIENDA INFORTUNATO</t>
  </si>
  <si>
    <r>
      <rPr>
        <b/>
        <sz val="10"/>
        <rFont val="Calibri"/>
        <family val="2"/>
        <scheme val="minor"/>
      </rPr>
      <t>A AGRICOLTURA, SILVICOLTURA E PESCA</t>
    </r>
    <r>
      <rPr>
        <sz val="10"/>
        <rFont val="Calibri"/>
        <family val="2"/>
        <scheme val="minor"/>
      </rPr>
      <t xml:space="preserve">  - 01 COLTIVAZIONI AGRICOLE E PRODUZIONE DI PRODOTTI
ANIMALI, CACCIA E SERVIZI CONNESSI</t>
    </r>
  </si>
  <si>
    <r>
      <rPr>
        <b/>
        <sz val="10"/>
        <rFont val="Calibri"/>
        <family val="2"/>
        <scheme val="minor"/>
      </rPr>
      <t xml:space="preserve">A AGRICOLTURA, SILVICOLTURA E PESCA </t>
    </r>
    <r>
      <rPr>
        <sz val="10"/>
        <rFont val="Calibri"/>
        <family val="2"/>
        <scheme val="minor"/>
      </rPr>
      <t xml:space="preserve"> - 01 COLTIVAZIONI AGRICOLE E PRODUZIONE DI PRODOTTI
ANIMALI, CACCIA E SERVIZI CONNESSI</t>
    </r>
  </si>
  <si>
    <r>
      <rPr>
        <b/>
        <sz val="10"/>
        <rFont val="Calibri"/>
        <family val="2"/>
        <scheme val="minor"/>
      </rPr>
      <t>A AGRICOLTURA, SILVICOLTURA E PESCA</t>
    </r>
    <r>
      <rPr>
        <sz val="10"/>
        <rFont val="Calibri"/>
        <family val="2"/>
        <scheme val="minor"/>
      </rPr>
      <t xml:space="preserve">  - 01 COLTIVAZIONI AGRICOLE E PRODUZIONE DI PRODOTTI
ANIMALI, CACCIA E SERVIZI CONNESSI</t>
    </r>
  </si>
  <si>
    <r>
      <rPr>
        <b/>
        <sz val="10"/>
        <rFont val="Calibri"/>
        <family val="2"/>
        <scheme val="minor"/>
      </rPr>
      <t xml:space="preserve">E FORNITURA DI ACQUA; RETI FOGNARIE, ATTIVITÀ DI
GESTIONE DEI RIFIUTI E RISANAMENTO </t>
    </r>
    <r>
      <rPr>
        <sz val="10"/>
        <rFont val="Calibri"/>
        <family val="2"/>
        <scheme val="minor"/>
      </rPr>
      <t>- 38.3 RECUPERO DEI MATERIALI:</t>
    </r>
    <r>
      <rPr>
        <sz val="10"/>
        <rFont val="Calibri"/>
        <family val="2"/>
        <scheme val="minor"/>
      </rPr>
      <t xml:space="preserve"> Recupero e preparazione per il riciclaggio di cascami e
rottami metallici (</t>
    </r>
    <r>
      <rPr>
        <b/>
        <sz val="10"/>
        <rFont val="Calibri"/>
        <family val="2"/>
        <scheme val="minor"/>
      </rPr>
      <t>38.32.1</t>
    </r>
    <r>
      <rPr>
        <sz val="10"/>
        <rFont val="Calibri"/>
        <family val="2"/>
        <scheme val="minor"/>
      </rPr>
      <t>)</t>
    </r>
  </si>
  <si>
    <r>
      <rPr>
        <b/>
        <sz val="10"/>
        <rFont val="Calibri"/>
        <family val="2"/>
        <scheme val="minor"/>
      </rPr>
      <t>N NOLEGGIO, AGENZIE DI VIAGGIO, SERVIZI DI
SUPPORTO ALLE IMPRESE</t>
    </r>
    <r>
      <rPr>
        <sz val="10"/>
        <rFont val="Calibri"/>
        <family val="2"/>
        <scheme val="minor"/>
      </rPr>
      <t xml:space="preserve"> - NOLEGGIO DI ALTRE MACCHINE, ATTREZZATURE PER LAVORI EDILI E DI GENIO CIVILE (</t>
    </r>
    <r>
      <rPr>
        <b/>
        <sz val="10"/>
        <rFont val="Calibri"/>
        <family val="2"/>
        <scheme val="minor"/>
      </rPr>
      <t>77.32</t>
    </r>
    <r>
      <rPr>
        <sz val="10"/>
        <rFont val="Calibri"/>
        <family val="2"/>
        <scheme val="minor"/>
      </rPr>
      <t>)</t>
    </r>
  </si>
  <si>
    <r>
      <rPr>
        <b/>
        <sz val="10"/>
        <rFont val="Calibri"/>
        <family val="2"/>
        <scheme val="minor"/>
      </rPr>
      <t>A AGRICOLTURA, SILVICOLTURA E PESCA</t>
    </r>
    <r>
      <rPr>
        <sz val="10"/>
        <rFont val="Calibri"/>
        <family val="2"/>
        <scheme val="minor"/>
      </rPr>
      <t xml:space="preserve">  - 01 COLTIVAZIONI AGRICOLE E PRODUZIONE DI PRODOTTI
ANIMALI, CACCIA E SERVIZI CONNESSI - </t>
    </r>
    <r>
      <rPr>
        <b/>
        <sz val="10"/>
        <rFont val="Calibri"/>
        <family val="2"/>
        <scheme val="minor"/>
      </rPr>
      <t>01.49.1</t>
    </r>
    <r>
      <rPr>
        <sz val="10"/>
        <rFont val="Calibri"/>
        <family val="2"/>
        <scheme val="minor"/>
      </rPr>
      <t xml:space="preserve"> Allevamento di conigli </t>
    </r>
  </si>
  <si>
    <t>F COSTRUZIONI</t>
  </si>
  <si>
    <t xml:space="preserve">F COSTRUZIONI </t>
  </si>
  <si>
    <t>NOLEGGIO MACCHINE ED ATTREZZATURE</t>
  </si>
  <si>
    <t>AGRICOLTURA</t>
  </si>
  <si>
    <t>RISTORAZIONE</t>
  </si>
  <si>
    <t>RECUPERO DI MATERIALI</t>
  </si>
  <si>
    <t>COMMERCIO</t>
  </si>
  <si>
    <r>
      <rPr>
        <b/>
        <sz val="10"/>
        <rFont val="Calibri"/>
        <family val="2"/>
        <scheme val="minor"/>
      </rPr>
      <t>I ATTIVITÀ DEI SERVIZI DI ALLOGGIO E DI RISTORAZIONE</t>
    </r>
    <r>
      <rPr>
        <sz val="10"/>
        <rFont val="Calibri"/>
        <family val="2"/>
        <scheme val="minor"/>
      </rPr>
      <t xml:space="preserve"> - 56</t>
    </r>
    <r>
      <rPr>
        <b/>
        <sz val="10"/>
        <rFont val="Calibri"/>
        <family val="2"/>
        <scheme val="minor"/>
      </rPr>
      <t xml:space="preserve"> </t>
    </r>
    <r>
      <rPr>
        <sz val="10"/>
        <rFont val="Calibri"/>
        <family val="2"/>
        <scheme val="minor"/>
      </rPr>
      <t xml:space="preserve">ATTIVITÀ DEI SERVIZI DI RISTORAZIONE </t>
    </r>
  </si>
  <si>
    <r>
      <rPr>
        <b/>
        <sz val="10"/>
        <rFont val="Calibri"/>
        <family val="2"/>
        <scheme val="minor"/>
      </rPr>
      <t xml:space="preserve">G COMMERCIO ALL'INGROSSO E AL DETTAGLIO; 
RIPARAZIONE DI AUTOVEICOLI E MOTOCICLI </t>
    </r>
    <r>
      <rPr>
        <sz val="10"/>
        <rFont val="Calibri"/>
        <family val="2"/>
        <scheme val="minor"/>
      </rPr>
      <t xml:space="preserve"> - </t>
    </r>
    <r>
      <rPr>
        <b/>
        <sz val="10"/>
        <rFont val="Calibri"/>
        <family val="2"/>
        <scheme val="minor"/>
      </rPr>
      <t>46.3</t>
    </r>
    <r>
      <rPr>
        <sz val="10"/>
        <rFont val="Calibri"/>
        <family val="2"/>
        <scheme val="minor"/>
      </rPr>
      <t xml:space="preserve"> COMMERCIO ALL'INGROSSO DI PRODOTTI ALIMENTARI, BEVANDE E PRODOTTI DEL TABACCO - </t>
    </r>
    <r>
      <rPr>
        <b/>
        <sz val="10"/>
        <rFont val="Calibri"/>
        <family val="2"/>
        <scheme val="minor"/>
      </rPr>
      <t>46.31</t>
    </r>
    <r>
      <rPr>
        <sz val="10"/>
        <rFont val="Calibri"/>
        <family val="2"/>
        <scheme val="minor"/>
      </rPr>
      <t xml:space="preserve"> Commercio all'ingrosso di frutta e ortaggi freschi o conservati</t>
    </r>
  </si>
  <si>
    <t>RIPARAZIONE DI AUTOVEICOLI E MOTOCICLI</t>
  </si>
  <si>
    <r>
      <rPr>
        <b/>
        <sz val="10"/>
        <rFont val="Calibri"/>
        <family val="2"/>
        <scheme val="minor"/>
      </rPr>
      <t>G COMMERCIO ALL'INGROSSO E AL DETTAGLIO; 
RIPARAZIONE DI AUTOVEICOLI E MOTOCICLI</t>
    </r>
    <r>
      <rPr>
        <sz val="10"/>
        <rFont val="Calibri"/>
        <family val="2"/>
        <scheme val="minor"/>
      </rPr>
      <t xml:space="preserve"> - </t>
    </r>
    <r>
      <rPr>
        <sz val="10"/>
        <rFont val="Calibri"/>
        <family val="2"/>
        <scheme val="minor"/>
      </rPr>
      <t xml:space="preserve">45.20.2 Riparazione di carrozzerie di autoveicoli </t>
    </r>
  </si>
  <si>
    <t>H TRASPORTO E MAGAZZINAGGIO</t>
  </si>
  <si>
    <r>
      <rPr>
        <b/>
        <sz val="10"/>
        <rFont val="Calibri"/>
        <family val="2"/>
        <scheme val="minor"/>
      </rPr>
      <t>F COSTRUZIONI</t>
    </r>
    <r>
      <rPr>
        <sz val="10"/>
        <rFont val="Calibri"/>
        <family val="2"/>
        <scheme val="minor"/>
      </rPr>
      <t xml:space="preserve"> - 42 INGEGNERIA CIVILE - 42.22 Costruzione di opere di pubblica utilità per l'energia elettrica e le telecomunicazioni</t>
    </r>
  </si>
  <si>
    <t>RACCOLTA RIFIUTI</t>
  </si>
  <si>
    <r>
      <rPr>
        <b/>
        <sz val="10"/>
        <rFont val="Calibri"/>
        <family val="2"/>
        <scheme val="minor"/>
      </rPr>
      <t>E FORNITURA DI ACQUA; RETI FOGNARIE, ATTIVITÀ DI 
GESTIONE DEI RIFIUTI E RISANAMENTO</t>
    </r>
    <r>
      <rPr>
        <sz val="10"/>
        <rFont val="Calibri"/>
        <family val="2"/>
        <scheme val="minor"/>
      </rPr>
      <t xml:space="preserve"> - 38.1 RACCOLTA DEI RIFIUTI                                                                                                                                                           </t>
    </r>
  </si>
  <si>
    <t>ISTALLAZIONE IMPIANTI</t>
  </si>
  <si>
    <t>F COSTRUZIONI - 43.91 REALIZZAZIONE DI COPERTURE</t>
  </si>
  <si>
    <t>operaio edile addetto alle coperture</t>
  </si>
  <si>
    <t xml:space="preserve"> RACCOLTA DEI RIFIUTI                                                                                                                                                           </t>
  </si>
  <si>
    <t>Totale</t>
  </si>
  <si>
    <t>&gt;70</t>
  </si>
  <si>
    <t>20-30</t>
  </si>
  <si>
    <t>&lt;20</t>
  </si>
  <si>
    <t>N. infortuni</t>
  </si>
  <si>
    <t>Classi di età</t>
  </si>
  <si>
    <t>Anno 2022</t>
  </si>
  <si>
    <t>Anno 2021</t>
  </si>
  <si>
    <t>%</t>
  </si>
  <si>
    <t>Anno 2023</t>
  </si>
  <si>
    <t>Legno</t>
  </si>
  <si>
    <t>Vetreria</t>
  </si>
  <si>
    <t>Gestione autostrade</t>
  </si>
  <si>
    <t>Riparazione meccanica autoveicoli</t>
  </si>
  <si>
    <t>Raccolta rifiuti</t>
  </si>
  <si>
    <t>Cura e manutenzione paesaggio</t>
  </si>
  <si>
    <t>Logistica e trasporti</t>
  </si>
  <si>
    <t>Agricoltura</t>
  </si>
  <si>
    <t>Costruzioni</t>
  </si>
  <si>
    <t>N. Infortuni</t>
  </si>
  <si>
    <t>Comparto</t>
  </si>
  <si>
    <r>
      <t>Totale</t>
    </r>
    <r>
      <rPr>
        <sz val="11"/>
        <color rgb="FF000000"/>
        <rFont val="Calibri"/>
        <family val="2"/>
      </rPr>
      <t> </t>
    </r>
  </si>
  <si>
    <t>Trattamento e smaltimento rifiuti</t>
  </si>
  <si>
    <t>Ristorazione </t>
  </si>
  <si>
    <t>Lavorazione lapidei</t>
  </si>
  <si>
    <t>Noleggio macchine ed attrezzature </t>
  </si>
  <si>
    <t>Installazione impianti</t>
  </si>
  <si>
    <t>I ATTIVITÀ DEI SERVIZI DI ALLOGGIO E DI RISTORAZIONE </t>
  </si>
  <si>
    <t>Riparazione autoveicoli e motocicli </t>
  </si>
  <si>
    <t>Industria alimentare</t>
  </si>
  <si>
    <t>N NOLEGGIO, AGENZIE DI VIAGGIO, SERVIZI DI SUPPORTO ALLE IMPRESE </t>
  </si>
  <si>
    <t>Commercio </t>
  </si>
  <si>
    <t>Chimica, carta e cuoi</t>
  </si>
  <si>
    <t>H TRASPORTO E MAGAZZINAGGIO </t>
  </si>
  <si>
    <t>Raccolta dei rifiuti </t>
  </si>
  <si>
    <t>Produzione mangimi per l'alimentazione animale</t>
  </si>
  <si>
    <t>Recupero dei materiali </t>
  </si>
  <si>
    <t>Commercio</t>
  </si>
  <si>
    <t>G COMMERCIO ALL'INGROSSO E AL DETTAGLIO;  </t>
  </si>
  <si>
    <t>Istallazione impianti </t>
  </si>
  <si>
    <t>Ind. Metalli e macchinari</t>
  </si>
  <si>
    <t>E FORNITURA DI ACQUA; RETI FOGNARIE, ATTIVITÀ DI GESTIONE DEI RIFIUTI E RISANAMENTO </t>
  </si>
  <si>
    <t>Trasporti e magazzini </t>
  </si>
  <si>
    <t>Trasporti e magazzini</t>
  </si>
  <si>
    <t>A AGRICOLTURA, SILVICOLTURA E PESCA </t>
  </si>
  <si>
    <t>Agricoltura </t>
  </si>
  <si>
    <t>F COSTRUZIONI </t>
  </si>
  <si>
    <t>Costruzioni </t>
  </si>
  <si>
    <r>
      <t>%</t>
    </r>
    <r>
      <rPr>
        <sz val="11"/>
        <color rgb="FF000000"/>
        <rFont val="Calibri"/>
        <family val="2"/>
      </rPr>
      <t> </t>
    </r>
  </si>
  <si>
    <r>
      <t>N° Infortuni</t>
    </r>
    <r>
      <rPr>
        <sz val="11"/>
        <color rgb="FF000000"/>
        <rFont val="Calibri"/>
        <family val="2"/>
      </rPr>
      <t> </t>
    </r>
  </si>
  <si>
    <r>
      <t>Comparto per classificazione</t>
    </r>
    <r>
      <rPr>
        <b/>
        <sz val="11"/>
        <color rgb="FF000000"/>
        <rFont val="Calibri"/>
        <family val="2"/>
      </rPr>
      <t xml:space="preserve"> ATECO 2007</t>
    </r>
    <r>
      <rPr>
        <sz val="11"/>
        <color rgb="FF000000"/>
        <rFont val="Calibri"/>
        <family val="2"/>
      </rPr>
      <t> </t>
    </r>
  </si>
  <si>
    <r>
      <t>Comparto</t>
    </r>
    <r>
      <rPr>
        <sz val="11"/>
        <color rgb="FF000000"/>
        <rFont val="Calibri"/>
        <family val="2"/>
      </rPr>
      <t> </t>
    </r>
  </si>
  <si>
    <r>
      <t>Anno 2023</t>
    </r>
    <r>
      <rPr>
        <sz val="11"/>
        <color rgb="FF000000"/>
        <rFont val="Calibri"/>
        <family val="2"/>
      </rPr>
      <t> </t>
    </r>
  </si>
  <si>
    <t>Rimini </t>
  </si>
  <si>
    <t>Forlì Cesena </t>
  </si>
  <si>
    <t>Cesena </t>
  </si>
  <si>
    <t>Rimini</t>
  </si>
  <si>
    <t>Ravenna </t>
  </si>
  <si>
    <t>Forlì </t>
  </si>
  <si>
    <t>Forlì-Cesena</t>
  </si>
  <si>
    <t>Ferrara </t>
  </si>
  <si>
    <t>Ravenna</t>
  </si>
  <si>
    <t>Imola </t>
  </si>
  <si>
    <t>Ferrara</t>
  </si>
  <si>
    <t>Bologna </t>
  </si>
  <si>
    <t>Imola</t>
  </si>
  <si>
    <t>Modena </t>
  </si>
  <si>
    <t>Bologna</t>
  </si>
  <si>
    <t>Reggio Emilia </t>
  </si>
  <si>
    <t>Modena</t>
  </si>
  <si>
    <t>Parma </t>
  </si>
  <si>
    <t>Reggio Emilia</t>
  </si>
  <si>
    <t>Piacenza </t>
  </si>
  <si>
    <t>Parma</t>
  </si>
  <si>
    <r>
      <t>2023</t>
    </r>
    <r>
      <rPr>
        <sz val="11"/>
        <color rgb="FF000000"/>
        <rFont val="Calibri"/>
        <family val="2"/>
      </rPr>
      <t> </t>
    </r>
  </si>
  <si>
    <r>
      <t>PSAL</t>
    </r>
    <r>
      <rPr>
        <sz val="11"/>
        <color rgb="FF000000"/>
        <rFont val="Calibri"/>
        <family val="2"/>
      </rPr>
      <t> </t>
    </r>
  </si>
  <si>
    <r>
      <t>Provincia</t>
    </r>
    <r>
      <rPr>
        <sz val="11"/>
        <color rgb="FF000000"/>
        <rFont val="Calibri"/>
        <family val="2"/>
      </rPr>
      <t> </t>
    </r>
  </si>
  <si>
    <t>Piacenza</t>
  </si>
  <si>
    <t>EGITTO</t>
  </si>
  <si>
    <t>SENEGAL</t>
  </si>
  <si>
    <t>POLONIA</t>
  </si>
  <si>
    <t>ALBANIA</t>
  </si>
  <si>
    <t>CINA</t>
  </si>
  <si>
    <t>GUINEA</t>
  </si>
  <si>
    <t>PAKISTAN</t>
  </si>
  <si>
    <t>ROMANIA</t>
  </si>
  <si>
    <t>SRI LANKA</t>
  </si>
  <si>
    <t>UCRAINA</t>
  </si>
  <si>
    <t>ITALIA</t>
  </si>
  <si>
    <t>INDIA</t>
  </si>
  <si>
    <t>MOLDAVIA</t>
  </si>
  <si>
    <t>DESCRIZIONE</t>
  </si>
  <si>
    <t xml:space="preserve">L’infortunio è avvenuto all’interno di un cantiere per il cambio d’uso di una unità immobiliare da commerciale a residenziale (monolocale). Il committente ha affidato tutte le lavorazioni a un lavoratore autonomo, il quale ha effettuato le lavorazioni con l’infortunato senza aver stipulato un regolare contratto di lavoro. I locali in cui è avvenuto l’evento erano costituiti da un piano terra e una cantina al piano interrato. Al momento dell’infortunio, il sig. G.A.C. era da solo all’interno del locale al piano interrato e stava isolando una parete tramite l’utilizzo di n. 22 bombolette di schiuma poliuretanica che sono state trovate vuote o parzialmente vuote nel locale interrato. Tale locale presentava un’apertura di piccole dimensioni che al momento dell’infortunio era chiusa con un pannello in legno al quale erano stati fatti dei fori. Improvvisamente veniva udita un’esplosione e il sig. G.A.C. usciva dal cantiere con il corpo e i vestiti ricoperti di fiamme. In data 04/09/2023 perveniva a questa U.O. la comunicazione di avvenuto decesso in data 03/09/2023. Da quanto si è potuto accertare, verosimilmente lo scoppio si è verificato a causa dell’utilizzo di un elevato quantitativo di bombolette di schiuma poliuretanica all’interno di un locale interrato che non presentava adeguata ventilazione. Le bombolette hanno immesso in aria gas propellenti altamente infiammabili che miscelandosi con l’aria hanno creato le condizioni per l’esplosione. Non è stato possibile individuare con certezza quale sia stato l’innesco, ma verosimilmente potrebbe essere stato causato dall’impianto elettrico che veniva utilizzato per l’effettuazione dei lavori, dall’accensione di una sigaretta o dall’utilizzo del cellulare.  </t>
  </si>
  <si>
    <t xml:space="preserve">L’infortunio è avvenuto alle ore 3.00 circa del 14/09/2023 all’interno di un cantiere per la ripavimentazione in asfalto della pista di rullaggio e manovra aerei. Nello specifico, i lavori da effettuarsi consistevano nella rimozione degli AWL illuminanti, nella fresatura della pavimentazione ammalorata e nella ripavimentazione in conglomerato bituminoso. Il committente, ha affidato le lavorazioni ad una impresa affidataria. L’infortunato, austista di un trattore stradale dotato di semirimorchio con cassone ribaltabile, dopo aver scaricato del conglomerato bituminoso in una vibrofinitrice, ha arrestato il mezzo all’esterno del cavo fresato e dopo essere sceso dallo stesso si è portato tra il pianale e la sponda posteriore, probabilmente per rimuovere del conglomerato bituminoso ivi adeso. Nel frattempo un autocarro dotato di  macchina spargi filler, condotto da un autista dipendente di un’altra impresa,temporaneamente distaccato presso l’impresa affidataria, stava procedendo in retromarcia per spargere il filler su di una corsia emulsionata. Nell’eseguire tale manovra impattava la sponda del semirimorchio e l’infortunato rimaneva schiacciato tra la sponda ed il pianale del suo automezzo e l’autocarro proveniente in retromarcia. Sono in corso le indagini per accertare eventuali carenze inerenti all’organizzazione della sicurezza in cantiere:  in particolare in merito alle modalità di circolazione dei mezzi in cantiere, all'idoneità dei mezzi interessati nell’infortunio, all’illuminazione della zona di lavoro, alle misure di prevenzione e protezione previste nei documenti di sicurezza (PSC, POS) per prevenire in concreto il rischio di investimento da mezzi operanti in cantiere. </t>
  </si>
  <si>
    <t xml:space="preserve">L’evento si è verificato durante i lavori di realizzazione di trincee drenanti nel cantiere sito in via Setta nr. 5 San Bendetto Val di Sambro (BO). L’infortunato, non si conoscono attualmente i motivi, si trovava all’interno dello scavo (lungo 6 metri e profondo 3,5 mt circa) quando la parete della trincea cedeva seppellendolo. </t>
  </si>
  <si>
    <t xml:space="preserve">Il lavoratore alla guida del carrello elevatore stava procedendo sul piazzale esterno della ditta per andare a scaricare delle casse da un camion in attesa, in prossimità del camion ha effettuato una manovra di sterzata a forte velocità ed il carrello elevatore si è sbilanciato ribaltandosi sul lato destro e schiacciando il lavoratore che era stato sbalzato fuori dall’abitacolo in quanto non trattenuto dalle cinture di sicurezza (presenti sul sedile di guida). </t>
  </si>
  <si>
    <t xml:space="preserve">Il lavoratore era stato contattato per svolgere la pulizia interna del tamburo di un’autobetoniera al fine di rimuovere il calcestruzzo che si era solidificato all’interno del tamburo. Il mezzo su cui doveva svolgere la pulizia si trovava nel piazzale esterno della ditta proprietaria del mezzo. Per entrare dentro il tamburo dell’autobetoniera ed effettuare la pulizia il lavoratore doveva passare attraverso un oblò posto nella parte laterale del tamburo dal lato della cabina del mezzo. A lavorazione ormai terminata, nell’atto di entrare/uscire nel tamburo attraverso l’oblò il lavoratore rimaneva schiacciato tra il tamburo e l’asse del camion a causa della rotazione improvvisa del tamburo stesso per cause ancora in fase di accertamento. </t>
  </si>
  <si>
    <t>CADUTO DALL’ALTO DA UNA PASSERELLA IN MURATURA DENTRO LA CONCIMAIA SOTTOSTANTE LE GABBIE DEI CONIGLI </t>
  </si>
  <si>
    <t xml:space="preserve">MENTRE STAVA CONDUCENDO UNA TRATTRICE AGRICOLA CINGOLATA, DOTATA DI CESTA PER LA RACCOLTA DELLA LEGNA INSTALLATA POSTERIOREMENTE SU UN TERRENO BOSCHIVO IN FORTE PENDENZA, PERDEVA IL CONTROLLO DEL MEZZO CHE RIBALTANDOSI LATERALMENTE EFFETTUAVA ROTAZIONI DI 360° PERCORRENDO CIRCA 100 METRI DI SCARPATA. IL CONDUCENTE, NON INDOSSANDO LA CINTURA DI SICUREZZA DI CUI ERA DOTATO IL SEDILE DEL MEZZO, è USCITO DAL VOLUME DI SICUREZZA CADENDO A TERRA DOPO CIRCA 30/40 METRI DI ROTOLAMENTO E PROCURANDOSI LESIONI MORTALI.   </t>
  </si>
  <si>
    <t xml:space="preserve">Mentre prelevava degli archi in ferro per la realizzazione di una serra, da una massa di circa n.23 archi collocati verticalmente e in appoggio ad un albero, tutto il blocco degli archi gli cadeva addosso facendolo cadere all’indietro e colpendolo al volto.  Considerata la presenza di una scala a pioli sul luogo dell’evento e di una corda pendente dall’albero, appare verosimile che l’infortunato sia salito sulla scala per sciogliere la corda (utilizzata precedentemente per fissare i suddetti archi all’albero) e in quel momento o in un momento immediatamente successivo, tutto il blocco di archi gli sia precipitato addosso causandogli lesioni mortali. </t>
  </si>
  <si>
    <t xml:space="preserve">Il lavoratore M. M aveva iniziato il lavoro di sfalcio dell’erba verso le ore 13,30 del pomeriggio del giorno 22/09/2023 presso i canali di scolo dei campi adiacenti Via San Giovanni (strada “padronale” utile per raggiungere il Fondo Agricolo “Zenzalino”). Stava tagliando l’erba a bordo della strada utilizzando un trattore Fiat 80-66 DTF/20 con collegato ai bracci del sollevatore e alla presa di forza dello stesso un trinciastocchi marca Orsi modello Competition GS 180.  Durante lo svolgimento delle sopra citate attività, il trattore, per cause ancora da accertare, si ribaltava nel canale di scolo e il Sig. M. sbalzava al di fuori dell’abitacolo rimanendo incastrato mortalmente con parte del corpo sotto lo stesso. </t>
  </si>
  <si>
    <t xml:space="preserve">Lattoniere – ditta che esegue anche rimozione di lastre in C. A. Cedimento della piattaforma mobile nello snodo collegato al braccio della gru. Si effettuavano lavori di manutenzione a capannone contente impianti di selezione di rifiuti (plastica-carta-ecc..). Organizzazione da parte del committente con presenza di Responsabili lavori, Coordinatori ecc... 
  </t>
  </si>
  <si>
    <t xml:space="preserve">Lattoniere – ditta che esegue anche rimozione di lastre in C. A. Cedimento della piattaforma mobile nello snodo collegato al braccio della gru. Si effettuavano lavori di manutenzione a capannone contente impianti di selezione di rifiuti (plastica-carta-ecc..). Organizzazione da parte del committente con presenza di Responsabili lavori, Coordinatori ecc... </t>
  </si>
  <si>
    <t xml:space="preserve">Una squadra di 3 lavoratori era giunta presso il luogo (campeggio) in cui sostituire un palo del servizio telefonico ammalorato. Il palo si trovava a brevissima distanza da un albero ad alto fusto e a ridosso di una recinzione di delimitazione delle aree. Al momento del fatto i lavoratori avevano provveduto a predisporre il palo telefonico per la sua sostituzione liberandolo dai rami del vicino albero, dai collari di fissaggio dei cavi e allentando i collegamenti fra il palo e il contropalo di sostegno (staffa inferiore e appoggio superiore). Durante le operazioni di preparazione, il palo cedeva alla base in prossimità del terreno e cadeva oltre la recinzione, colpendo il lavoratore al capo e al torace procurandogli lesioni mortali. Il lavoratore infortunato si trovava infatti a circa 2 mt oltre la recinzione, dalla parte opposta rispetto al palo in lavorazione. </t>
  </si>
  <si>
    <t xml:space="preserve">Infortunio avvenuto a seguito di esplosione all’interno della cabina forno di una carrozzeria per autovetture e veicoli commerciali. L’operatore deceduto ed un altro collega (attualmente ricoverato in presso Ospedale Maggiore di Parma) stavano, sulla base di quanto riferito dai colleghi di lavoro, effettuando operazioni di pulizia straordinaria della cabina stessa (verosimilmente utilizzo anche di solventi). Elementi determinanti dell’esplosione in corso di accertamento anche con ausilio VVF </t>
  </si>
  <si>
    <t xml:space="preserve">L’infortunato si era recato presso gli stabilimenti della ditta committente in Via Isolalunga 10 a Pievepelago per caricare e portare via rottami metallici in alluminio da cassoni posti nel piazzale della ditta con un autocarro con gru dietro cabina e rimorchio. Una volta caricati sia il cassone dell’autocarro che il rimorchio, nell’eseguire manovre di aggancio di quest’ultimo all’autocarro, operando sul timone tra i due mezzi , il rimorchio prendeva velocità e lo schiacciava contro il cassone dell’autocarro con esito mortale. </t>
  </si>
  <si>
    <t>L'infortunato, addetto alla guida del camion gru, doveva caricare sul cassone del camion varie componenti del ponteggio, precedentemente smontato dai colleghi. Egli aveva parcheggiato e stabilizzato il camion gru sul lato dell'edificio; mentre stava sollevando n.2 bancali composti da n.80 tavole di legno per impalcato, del peso medio di circa 20 kg ciascuna, utilizzando la pulsantiera (radiocomando) della gru, a un certo punto è rimasto schiacciato tra il carico e la sponda destra del camion.</t>
  </si>
  <si>
    <t xml:space="preserve">Verosimilmente l’infortunato doveva effettuare piccoli lavori edili sulla pensilina in muratura presente sul portone di ingresso dell’abitazione, ad una quota di circa m.3,30  ed è caduto a terra dal trabattello utilizzato per raggiungere la quota, o dalla pensilina stessa, subendo lesioni che hanno portato al decesso. La pensilina era raggiungibile dalla pedana del trabattello e non era provvista di parapetti o altri sistemi protettivi contro la caduta dall’alto per poterci lavorare sopra. </t>
  </si>
  <si>
    <t xml:space="preserve">Schiacciato da tronco di albero che aveva tagliato da solo e che probabilmente nel cadere è stato deviato da altro albero nelle vicinanze. L’infortunio non si sa di preciso a che ora sia avvenuto perché AF si trovava da solo nel bosco e l’allarme è stato dato dal padre che era andato a cercarlo in quanto non era rientrato per pranzo. Il nostro servizio è stato avvisato verso le ore 16. </t>
  </si>
  <si>
    <t xml:space="preserve">il corpo è stato rinvenuto sotto una delle due rampe di salita al pianale dell’autocarro per il trasporto macchine agricole . Le rampe sono sollevabili e sfilabili a mezzo di martinetti idraulici comandati da circuiti e distributori oleodinamici. Dalle immagini della fotocamera di vigilanza, negli istanti prima dell’infortunio le due rampe di risalita si trovavano in posizione sollevata, mantenute in posizione dai martinetti idraulici relativi. Forse a causa di una perdita di efficienza, o perdita di pressione nel circuito oleodinamico, il Sig. CS ha preso la decisione di intervenire con una riparazione forse mirata alla sostituzione di un tubo che perdeva. E’ nei fatti che per procedere alla presunta riparazione, egli si è andato a posizionare nella zona sottostante ad una delle due rampe, sotto al camion.  Dalla perlustrazione del luogo dell’incidente e dall’esame del punto in cui stava operando il CS, si notano chiaramente dei tubi staccati dal distributore idraulico ed una rilevante quantità di olio al suolo. Dalle immagini delle telecamere, si evince che alle ore 17,00,07 del giorno prima 03/12/2023 la rampa sotto la quale il CS si era posizionato è improvvisamente collassata, andando a schiacciare in modo non repentino ma inesorabile, la figura del malcapitato. Dalle dichiarazioni emerge che il corpo è stato rinvenuto solo alle ore 08,30 circa del giorno dopo (04/12/2023) da un dipendente. Il corpo del malcapitato era intrappolato sotto una delle pesanti rampe di salita sul pianale dell’autocarro (posteriore Dx) ed è stato possibile liberare il cadavere da quella posizione mediante l’ausilio di un elevatore.  </t>
  </si>
  <si>
    <t xml:space="preserve">In seguito all’operazione di svuotamento cassonetti l’infortunato, verso le ore 05:40, si dirigeva verso la cabina del camion per ripartire e proseguire l’attività. Mentre si recava a bordo del mezzo sul fianco sinistro del medesimo veniva investito da un’auto che transitava nella stessa direzione. </t>
  </si>
  <si>
    <t xml:space="preserve">Evento si verificava durante le operazioni di raccolta meccanizzata di fieno. All’infortunato (lavoratore autonomo /contoterzista) erano stati commissionati lavori di rotoimballatura che il medesimo eseguiva da solo con attrezzature di sua proprietà (trattrice agricola e rotopressa trainata) presso il podere del committente. I soccorsi si attivavano su segnalazione di soggetti estranei alle lavorazioni allertati da un principio di incendio sprigionatosi dalla rotopressa. L’infortunato veniva trovato con il braccio destro impigliato nella parte superiore della rotopressa. Il decesso del lavoratore si verificava dopo circa 4 ore dall’evento presso l’Azienda Ospedaliera di Parma per riferita insufficienza respiratoria </t>
  </si>
  <si>
    <t xml:space="preserve">Evento si verificava durante le operazioni di posa pannelli coibentati autoportanti costituenti la copertura di struttura a tubolari metallici a circa 9 metri di altezza. Le lavorazioni avvenivano in assenza di misure di protezione collettiva e personale contro il rischio di caduta dall’alto. Il lavoratore deceduto, insieme a due colleghi, si trovava in copertura per la posa dei pannelli quando precipitava attraverso un’intercapedine presente sulla copertura di circa 52 centimetri creatasi temporaneamente durante l’attività lavorativa.  </t>
  </si>
  <si>
    <t xml:space="preserve">L’infortunato era in cucina intento alle attività preparatorie culinarie, quali l’accensione dei fornelli su cui cuocere le pietanze. Per accendere utilizzava un normalissimo accendino dotato di estensione (piccolo tubo metallico per facilitare l’accensione dei fuochi in sicurezza). L’infortunato si accorgeva che l’accendino non funzionava. Nell’intento di caricare l’attrezzo, il cuoco, con la mano destra afferrava un flacone in plastica di alcool etilico e lo versava all’interno dell’estensione dell’accendino mentre, con la mano sinistra, avviava l’accensione piezoelettrica. Tale comportamento determinava lo scoppio del contenitore e la propagazione delle fiamme sul torace e arti superiori del lavoratore. L’infortunato, ricoverato presso il Centro Ustioni del nosocomio cittadino, decedeva dopo 10 giorni per arresto cardio circolatorio. </t>
  </si>
  <si>
    <t xml:space="preserve">L’azienda agricola risulta attiva ma senza dipendenti e l’infortunato non operava direttamente nell’attività del genitore avendo altro impiego lavorativo. Il deceduto è rimasto schiacciato tra il trattore e l’attrezzatura trainata (cisterna) che subiva un parziale ribaltamento su un lato. </t>
  </si>
  <si>
    <t xml:space="preserve">L’infortunato svolgeva la sua attività all’interno di una ditta di noleggio di macchine movimento terra e PLE. Si occupava di piccoli lavori di manutenzione e preparazione delle macchine da noleggiare. Il giorno dell’infortunio doveva scaricare un mini escavatore rientrato dal noleggio presso una impresa edile. Il mini escavatore era stato trasportato sul cassone di un furgone dell’impresa edile che lo aveva noleggiato, guidato da un lavoratore autonomo che svolgeva le sue mansioni per conto dell’impresa edile. Non era stato l’artigiano a caricare la macchina sul furgone, lo aveva trovato lì e aveva fatto unicamente da autista. Dopo aver preso una coppia di rampe in alluminio ed averle posizionate sul pianale del furgone, l’infortunato è salito a bordo dell’escavatore per condurlo a terra. Mentre percorreva le rampe con la macchina, il pianale del furgone, per effetto del peso dell’escavatore si è sollevato. Questo ha probabilmente determinato lo sganciamento di una delle rampe che è caduta a terra, causando il ribaltamento del mini escavatore. L’infortunato, nel tentativo di scappare gettandosi dal sedile, è rimasto schiacciato dalla cabina dell’escavatore. Il pianale del furgone era di tipo ribaltabile e non erano stati inseriti i fermi nella parte anteriore del cassone: questo probabilmente ha determinato il sollevamento del pianale del furgone quando l’escavatore ha incominciato a scendere le rampe. Le rampe utilizzate non erano state fissate al pianale con gli appositi perni di fissaggio, che avrebbero, forse, impedito il loro distacco. Il lavoratore non è risultato formato e addestrato alla conduzione dell’escavatore, possedeva partita iva come commerciante e non aveva esperienza nel settore. Dopo l’incidente il titolare della ditta e gli altri addetti, prima che arrivasse la Polizia e i tecnici dello PSAL, hanno cercato di cancellare le tracce dell’accaduto dichiarando, inizialmente, una diversa dinamica dell’accaduto. </t>
  </si>
  <si>
    <t>Il sig. P. A. al momento dell’accaduto, si trovava alla guida di un trattore agricolo a ruote di proprietà dell’azienda agricola e, verosimilmente, percorreva la carraia che costeggia l’argine del fiume. L’infortunato alla guida del mezzo agricolo stava trainando un albero che aveva precedentemente congiunto al trattore con una catena. La carraia in questione è in pendenza e probabilmente nel momento in cui il trattore, condotto dal sig. P.A., si trovava circa a metà salita, la catena che trainava l’albero si è spezzata facendo scivolare a valle l’arbusto. Contemporaneamente, a causa della perdita dell’albero e quindi del peso che stava trainando, il trattore agricolo ha subito un contraccolpo che può aver fatto perdere il controllo del mezzo al sig. P. A.  Il trattore si è ribaltato, ruotando su un fianco di 180 gradi e finendo la sua corsa contro la vegetazione che delimita il fiume. Nel ribaltamento il sig. P.A. è rimasto schiacciato sotto la parte posteriore del mezzo; le lesioni subite ne hanno causato il decesso. Dai primi accertamenti siamo in grado di riferire che il trattore era dotato di arco di protezione abbattibile ma che lo stesso non era stato sollevato; si può anche ipotizzare che il sig. P.A. non indossasse la cintura di sicurezza in quando lo stesso non era vincolato al sedile ma è stato ritrovato sdraiato a terra completamente schiacciato dalla parte posteriore del trattore agricolo.</t>
  </si>
  <si>
    <t xml:space="preserve">L’infortunato lavorava con un escavatore in un cantiere edile all’interno del Polo Chimico di Ravenna. All’interno dello stesso cantiere all’incirca a 100 m. di distanza c’era un lavoratore di un’altra ditta che a bordo di una pala gommata effettuava un altro tipo di lavorazione. L’infortunato, per motivi ancora sconosciuti, ha lasciato il suo escavatore e si è recato nella zona dove stava operando l’altro lavoratore con la pala; il quale non vedendolo l’ha investito in retromarcia.   </t>
  </si>
  <si>
    <t xml:space="preserve">In data 4 ottobre 2023, presso il cantiere edile sito nell’area cortiliva della azienda agricola Fondo Albarossa è avvenuto l’infortunio dovuto a schiacciamento dell’infortunato da parte di una benna carica di cemento installata su un carrello a braccio telescopico. In quel giorno l’infortunato stava collaborando assieme ad un lavoratore autonomo e ad un dipendente dell’azienda agricola committente per realizzare le seguenti opere: recinzione perimetrale e impianti interrati. Al momento dell’infortunio, terminata la posa di tubo corrugato per impianti elettrici, era in corso la copertura dello stesso con una gettata di cemento. Il cemento veniva preparato in una betoniera e trasportato sul luogo in cui doveva essere gettato, utilizzando una benna miscelatrice installata sul braccio telescopico di un carrello movimentatore, marca Manitou. L’azienda agricola Fondo Albarossa aveva messo a disposizione il carrello, la benna miscelatrice e la persona incaricata della conduzione del mezzo. A causa di ostacoli presenti nel terreno, il conduttore non ha avvicinato ulteriormente il carrello ma ha deciso di allungare il braccio telescopico. L’infortunato seguiva il lavoro rimanendo vicino alla benna con il tubo di scarico del cemento in mano. Durante questa operazione si è oltrepassato il punto limite di stabilità del mezzo che si è sbilanciato in avanti. La benna ha schiacciato l’infortunato contro al muretto di cinta, le ruote posteriori del mezzo si sono ampiamente sollevate dal suolo. Grazie ad un trattore, il mezzo è stato riportato in posizione operativa ed arretrato al fine di liberare il corpo dell’infortunato che purtroppo era già deceduto. </t>
  </si>
  <si>
    <t xml:space="preserve">Al momento del sopralluogo nel cantiere non erano in corso lavorazioni e non erano presenti lavoratori se non il sig. P.M. Caduta dal ponteggio per un’altezza di circa 16 metri. Sul piano di calpestio ove stava presumibilmente lavorando M. P. è stato rinvenuto un corrente intermedio con un’estremità inserita in una boccola e l’altra non inserita in quanto le due cavalle del ponteggio risultano di due marche diverse. In corrispondenza dell’estremità non inserita vi era del filo di ferro arrotolato rotto sul montante. Si presume che il lavoratore fosse seduto sul corrente intermedio del parapetto che, aprendosi a causa del filo di ferro rotto a causa del peso del lavoratore,lo faceva cadere nel vuoto. </t>
  </si>
  <si>
    <t>EDILIZIA / CANTIERI</t>
  </si>
  <si>
    <t>LOGISTICA / TRASPORTI E MAGAZZINI</t>
  </si>
  <si>
    <t xml:space="preserve">LOGISTICA / TRASPORTI E MAGAZZINI </t>
  </si>
  <si>
    <t>RAPPORTO DI LAVORO</t>
  </si>
  <si>
    <t>DIPENDENTE</t>
  </si>
  <si>
    <t>IRREGOLARE</t>
  </si>
  <si>
    <t>DATORE DI LAVORO</t>
  </si>
  <si>
    <t>AUTONOMO</t>
  </si>
  <si>
    <t>LUOGO DELL'INFORTUNIO</t>
  </si>
  <si>
    <t>PIAZZALE SCARICO MERCI</t>
  </si>
  <si>
    <t>CANTIERE EDILE</t>
  </si>
  <si>
    <t>FONDO AGRICOLO</t>
  </si>
  <si>
    <t>STRADA PUBBLICA</t>
  </si>
  <si>
    <t xml:space="preserve">In data 06 ottobre 2023, presso una cava di sabbia sita nella golena del Po è avvenuto l’infortunio dovuto ad investimento da parte di un mezzo movimento terra, da 30 tonnellate. L’infortunato, autotrasportatore, dopo aver parcheggiato il proprio autocarro, per svolgere alcune operazioni si era procurato una scala semplice portatile. Terminata l’attività la stava riportando verso un piccolo magazzino. Per farlo ha attraversato l’area della cava nella quale erano in corso altre attività come il transito di autocarri e la movimentazione di sabbia da parte di una ruspa (pala caricatrice frontale). L’operatore alla guida della pala caricatrice stava scaricando sabbia in una tramoggia dell’impianto. Mentre effettuava questa manovra l’autotrasportatore, a piedi con la scala in mano, passava accanto alla parte posteriore della pala caricatrice.  Terminata la manovra di scarico della sabbia, il conducente della pala caricatrice inizia la manovra di retromarcia e, sterzando, urta l’infortunato e lo investe. Vista la gravità dell’infortunio non è stato possibile prestare alcun tipo di soccorso. All’arrivo dei soccorritori, questi hanno solamente potuto constatare il decesso. </t>
  </si>
  <si>
    <t>SOMMINISTRATO</t>
  </si>
  <si>
    <t xml:space="preserve">CANTIERE MOBILE MANUTENZIONE </t>
  </si>
  <si>
    <t>CARROZZERIA</t>
  </si>
  <si>
    <t>RISTORANTE</t>
  </si>
  <si>
    <t>FAMILIARE</t>
  </si>
  <si>
    <t>TIPO  DI  LUOGO DELL'EVENTO</t>
  </si>
  <si>
    <t>CANTIERE MOBILE MANUTENZIONE</t>
  </si>
  <si>
    <t>61-67</t>
  </si>
  <si>
    <t>&gt;67</t>
  </si>
  <si>
    <t>Totale complessivo</t>
  </si>
  <si>
    <t>COMPARTO</t>
  </si>
  <si>
    <t>Data infortunio</t>
  </si>
  <si>
    <t>gen</t>
  </si>
  <si>
    <t>feb</t>
  </si>
  <si>
    <t>apr</t>
  </si>
  <si>
    <t>mag</t>
  </si>
  <si>
    <t>giu</t>
  </si>
  <si>
    <t>lug</t>
  </si>
  <si>
    <t>ago</t>
  </si>
  <si>
    <t>set</t>
  </si>
  <si>
    <t>ott</t>
  </si>
  <si>
    <t>nov</t>
  </si>
  <si>
    <t>dic</t>
  </si>
  <si>
    <t/>
  </si>
  <si>
    <t>Luogo dell'infortunio (2023)</t>
  </si>
  <si>
    <t>Luogo dell'infortunio (2022)</t>
  </si>
  <si>
    <t>Provincia / Ausl</t>
  </si>
  <si>
    <t>IMO</t>
  </si>
  <si>
    <t>FO</t>
  </si>
  <si>
    <t>Fondo agricolo</t>
  </si>
  <si>
    <t>Cantiere edile</t>
  </si>
  <si>
    <t>Piazzale scarico merci</t>
  </si>
  <si>
    <t>Luogo produzione industriale</t>
  </si>
  <si>
    <t>Autostrada</t>
  </si>
  <si>
    <t>Cantiere mobile manutenzione verde</t>
  </si>
  <si>
    <t>Civile abitazione</t>
  </si>
  <si>
    <t>Istituto di credito</t>
  </si>
  <si>
    <t>Strada Pubblica</t>
  </si>
  <si>
    <t xml:space="preserve">Totale </t>
  </si>
  <si>
    <t>Cantiere</t>
  </si>
  <si>
    <t>Piazzale</t>
  </si>
  <si>
    <t>Luogo di produzione</t>
  </si>
  <si>
    <t>Magazzino</t>
  </si>
  <si>
    <t>Raccordo autostradale</t>
  </si>
  <si>
    <t>Zona boschiva</t>
  </si>
  <si>
    <t xml:space="preserve">Strada </t>
  </si>
  <si>
    <t>Centro raccolta rifiuti</t>
  </si>
  <si>
    <t>Centrale termica</t>
  </si>
  <si>
    <t>Cantina</t>
  </si>
  <si>
    <t>Autocisterna</t>
  </si>
  <si>
    <t>Allevamento</t>
  </si>
  <si>
    <t>N.</t>
  </si>
  <si>
    <t>Capannone industriale</t>
  </si>
  <si>
    <t>Strada pubblica</t>
  </si>
  <si>
    <t>Cantiere autostradale</t>
  </si>
  <si>
    <t>suddivisione per provincia</t>
  </si>
  <si>
    <t>Classe d'età</t>
  </si>
  <si>
    <t>Classe di età</t>
  </si>
  <si>
    <t>suddivisione per rapporto di lavoro</t>
  </si>
  <si>
    <t>Autonomo</t>
  </si>
  <si>
    <t>Datore di lavoro</t>
  </si>
  <si>
    <t>Dipendente</t>
  </si>
  <si>
    <t>Familiare</t>
  </si>
  <si>
    <t>Irregolare</t>
  </si>
  <si>
    <t>Somministrato</t>
  </si>
  <si>
    <t>Avventizio</t>
  </si>
  <si>
    <t>Pensionato</t>
  </si>
  <si>
    <t>Socio</t>
  </si>
  <si>
    <t>Titolare</t>
  </si>
  <si>
    <t>suddivisione per mese accadimento</t>
  </si>
  <si>
    <t>Mese accadimento</t>
  </si>
  <si>
    <t>Gen</t>
  </si>
  <si>
    <t>Feb</t>
  </si>
  <si>
    <t>Mar</t>
  </si>
  <si>
    <t>Apr</t>
  </si>
  <si>
    <t>Mag</t>
  </si>
  <si>
    <t>Giu</t>
  </si>
  <si>
    <t>Lug</t>
  </si>
  <si>
    <t>Ago</t>
  </si>
  <si>
    <t>Set</t>
  </si>
  <si>
    <t>Ott</t>
  </si>
  <si>
    <t>Nov</t>
  </si>
  <si>
    <t>Dic</t>
  </si>
  <si>
    <t>mar</t>
  </si>
  <si>
    <t>Stagionale</t>
  </si>
  <si>
    <t>Socio lavoratore</t>
  </si>
  <si>
    <t>Soministrato</t>
  </si>
  <si>
    <t>Comparto (2023)</t>
  </si>
  <si>
    <t>Classi d'età</t>
  </si>
  <si>
    <t>Comparto (2021)</t>
  </si>
  <si>
    <t>suddivisione per classi d'età</t>
  </si>
  <si>
    <t>Suddivisione per rapporto di lavoro</t>
  </si>
  <si>
    <t>Intrinale</t>
  </si>
  <si>
    <t>Suddivisione per mese</t>
  </si>
  <si>
    <t>Mese di accadimento</t>
  </si>
  <si>
    <t>2023 </t>
  </si>
  <si>
    <t>G RIPARAZIONE DI AUTOVEICOLI E MOTOCICLI </t>
  </si>
  <si>
    <t xml:space="preserve">L’infortunato in data 20/07/2023 alle ore 13.30 circa si trovava nell’ area esterna dei due edifici in ristrutturazione per scaricare dal mezzo, Iveco Daily, due colli di materiale contenenti 36 pannelli fotovoltaici. Il mezzo era allestito con sponda di scarico elevabile per permettere di portare a terra il materiale da scaricare. Durante la fase di scarico l’infortunato si accorgeva che durante il trasporto il carico si era spostato andando ad incastrarsi pertanto si adoperava per disincastrare il carico e procedere allo scarico del materiale.  Utilizzando il transpallet che era in dotazione sul suo mezzo andava a movimentare il primo pacco di pannelli solari con l’intenzione di porlo sulla sponda caricatrice. Si posizionava poi a terra e si avvaleva di assi di legno per cercare di facilitare le operazioni. Nel fare ciò improvvisamente il carico posto ad altezza di circa 1 metro rispetto al piano campagna si ribaltava travolgendolo. L’infortunato finiva completamente sotto il carico di circa 800 kg ribaltatosi a terra rimanendo unicamente fuori con la testa. Sul posto giungevano i vigili del fuoco prontamente chiamati che provvedevano a liberare l’infortunato e il personale sanitario del 118 che prestavano le prime cure e vista la gravità provvedevano al trasporto con l’elisoccorso al Ospedale Maggiore di Bologna ove veniva ricoverato in “Prognosi Riservata”. In data 21/07/2023 alle ore 12 perveniva comunicazione da parte del Posto della Polizia di Stato presso l’Ospedale Maggiore di Bologna che l’infortunato era deceduto. 
</t>
  </si>
  <si>
    <t>PSAL</t>
  </si>
  <si>
    <t>PUNTI SALIENTI</t>
  </si>
  <si>
    <t>Durante la fase di scarico l’infortunato si accorgeva che durante il trasporto il carico si era spostato andando ad incastrarsi pertanto si adoperava per disincastrare il carico e procedere allo scarico del materiale … e si avvaleva di assi di legno per cercare di facilitare le operazioni. Nel fare ciò improvvisamente il carico posto ad altezza di circa 1 metro rispetto al piano campagna si ribaltava travolgendolo. L’infortunato finiva completamente sotto il carico di circa 800 kg ribaltatosi a terra rimanendo unicamente fuori con la testa</t>
  </si>
  <si>
    <t xml:space="preserve">Al momento dell’infortunio… era da solo all’interno del locale al piano interrato e stava isolando una parete tramite l’utilizzo di n. 22 bombolette di schiuma poliuretanica … Tale locale presentava un’apertura di piccole dimensioni che al momento dell’infortunio era chiusa con un pannello in legno al quale erano stati fatti dei fori. Improvvisamente veniva udita un’esplosione … usciva dal cantiere con il corpo e i vestiti ricoperti di fiamme </t>
  </si>
  <si>
    <t xml:space="preserve">… durante i lavori di realizzazione di trincee drenanti nel cantiere … L’infortunato … si trovava all’interno dello scavo (lungo 6 metri e profondo 3,5 mt circa) quando la parete della trincea cedeva seppellendolo. </t>
  </si>
  <si>
    <t xml:space="preserve">Il lavoratore era stato contattato per svolgere la pulizia interna del tamburo di un’autobetoniera ... A lavorazione ormai terminata, nell’atto di entrare/uscire nel tamburo attraverso l’oblò il lavoratore rimaneva schiacciato tra il tamburo e l’asse del camion a causa della rotazione improvvisa del tamburo stesso … </t>
  </si>
  <si>
    <t xml:space="preserve">Mentre prelevava degli archi in ferro per la realizzazione di una serra, da una massa di circa n.23 archi collocati verticalmente e in appoggio ad un albero, tutto il blocco degli archi gli cadeva addosso facendolo cadere all’indietro e colpendolo al volto… </t>
  </si>
  <si>
    <t xml:space="preserve">… Cedimento della piattaforma mobile nello snodo collegato al braccio della gru…  </t>
  </si>
  <si>
    <t xml:space="preserve">… Stava tagliando l’erba a bordo della strada utilizzando un trattore ...  Durante lo svolgimento delle sopra citate attività, il trattore, per cause ancora da accertare, si ribaltava nel canale di scolo e … sbalzava al di fuori dell’abitacolo rimanendo incastrato mortalmente con parte del corpo sotto lo stesso. </t>
  </si>
  <si>
    <t xml:space="preserve">Una squadra di 3 lavoratori era giunta presso il luogo … in cui sostituire un palo del servizio telefonico ammalorato. Il palo si trovava a brevissima distanza da un albero ad alto fusto e a ridosso di una recinzione di delimitazione delle aree. Al momento del fatto i lavoratori avevano provveduto a predisporre il palo telefonico per la sua sostituzione liberandolo dai rami del vicino albero, dai collari di fissaggio dei cavi e allentando i collegamenti fra il palo e il contropalo di sostegno ... Durante le operazioni di preparazione, il palo cedeva alla base in prossimità del terreno e cadeva oltre la recinzione, colpendo il lavoratore al capo e al torace procurandogli lesioni mortali. Il lavoratore infortunato si trovava infatti a circa 2 mt oltre la recinzione, dalla parte opposta rispetto al palo in lavorazione. </t>
  </si>
  <si>
    <t xml:space="preserve">Infortunio avvenuto a seguito di esplosione all’interno della cabina forno di una carrozzeria per autovetture e veicoli commerciali ... Elementi determinanti dell’esplosione in corso di accertamento … </t>
  </si>
  <si>
    <t>L'infortunato, addetto alla guida del camion gru … mentre stava sollevando n.2 bancali composti da n.80 tavole di legno per impalcato, del peso medio di circa 20 kg ciascuna, utilizzando la pulsantiera (radiocomando) della gru, a un certo punto è rimasto schiacciato tra il carico e la sponda destra del camion.</t>
  </si>
  <si>
    <t>Schiacciato da tronco di albero che aveva tagliato da solo e che probabilmente nel cadere è stato deviato da altro albero nelle vicinanze…</t>
  </si>
  <si>
    <t xml:space="preserve">… ha preso la decisione di intervenire con una riparazione forse mirata alla sostituzione di un tubo che perdeva. E’ nei fatti che per procedere alla presunta riparazione, egli si è andato a posizionare nella zona sottostante ad una delle due rampe, sotto al camion ... Dalle immagini delle telecamere, si evince che … la rampa sotto la quale il CS si era posizionato è improvvisamente collassata, andando a schiacciare in modo non repentino ma inesorabile, la figura del malcapitato ... Il corpo del malcapitato era intrappolato sotto una delle pesanti rampe di salita sul pianale dell’autocarro...  </t>
  </si>
  <si>
    <t xml:space="preserve">Mentre si recava a bordo del mezzo sul fianco sinistro del medesimo veniva investito da un’auto che transitava nella stessa direzione. </t>
  </si>
  <si>
    <t xml:space="preserve">Evento si verificava durante le operazioni di raccolta meccanizzata di fieno … I soccorsi si attivavano su segnalazione di soggetti estranei alle lavorazioni allertati da un principio di incendio sprigionatosi dalla rotopressa. L’infortunato veniva trovato con il braccio destro impigliato nella parte superiore della rotopressa. Il decesso del lavoratore si verificava dopo circa 4 ore … per riferita insufficienza respiratoria </t>
  </si>
  <si>
    <t xml:space="preserve">… a circa 9 metri di altezza. Le lavorazioni avvenivano in assenza di misure di protezione collettiva e personale contro il rischio di caduta dall’alto. Il lavoratore deceduto, insieme a due colleghi, si trovava in copertura per la posa dei pannelli quando precipitava attraverso un’intercapedine presente sulla copertura di circa 52 centimetri creatasi temporaneamente durante l’attività lavorativa.  </t>
  </si>
  <si>
    <t xml:space="preserve">L’infortunato era in cucina intento alle attività preparatorie culinarie, quali l’accensione dei fornelli su cui cuocere le pietanze. Per accendere utilizzava un normalissimo accendino dotato di estensione … Nell’intento di caricare l’attrezzo, il cuoco, con la mano destra afferrava un flacone in plastica di alcool etilico e lo versava all’interno dell’estensione dell’accendino mentre, con la mano sinistra, avviava l’accensione piezoelettrica. Tale comportamento determinava lo scoppio del contenitore e la propagazione delle fiamme sul torace e arti superiori del lavoratore. L’infortunato, ricoverato presso il Centro Ustioni del nosocomio cittadino, decedeva dopo 10 giorni per arresto cardio circolatorio. </t>
  </si>
  <si>
    <t xml:space="preserve">... Il deceduto è rimasto schiacciato tra il trattore e l’attrezzatura trainata (cisterna) che subiva un parziale ribaltamento su un lato. </t>
  </si>
  <si>
    <t>... Dopo aver preso una coppia di rampe in alluminio ed averle posizionate sul pianale del furgone, l’infortunato è salito a bordo dell’escavatore per condurlo a terra. Mentre percorreva le rampe con la macchina, il pianale del furgone, per effetto del peso dell’escavatore si è sollevato. Questo ha probabilmente determinato lo sganciamento di una delle rampe che è caduta a terra, causando il ribaltamento del mini escavatore. L’infortunato, nel tentativo di scappare gettandosi dal sedile, è rimasto schiacciato dalla cabina dell’escavatore. Il pianale del furgone era di tipo ribaltabile e non erano stati inseriti i fermi nella parte anteriore del cassone: questo probabilmente ha determinato il sollevamento del pianale del furgone quando l’escavatore ha incominciato a scendere le rampe. Le rampe utilizzate non erano state fissate al pianale con gli appositi perni di fissaggio, che avrebbero, forse, impedito il loro distacco. Il lavoratore non è risultato formato e addestrato alla conduzione dell’escavatore, possedeva partita iva come commerciante e non aveva esperienza nel settore…</t>
  </si>
  <si>
    <t>... L’infortunato alla guida del mezzo agricolo stava trainando un albero che aveva precedentemente congiunto al trattore con una catena. La carraia in questione è in pendenza e probabilmente nel momento in cui il trattore … si trovava circa a metà salita, la catena che trainava l’albero si è spezzata facendo scivolare a valle l’arbusto. Contemporaneamente, a causa della perdita dell’albero e quindi del peso che stava trainando, il trattore agricolo ha subito un contraccolpo che può aver fatto perdere il controllo del mezzo...  Il trattore si è ribaltato, ruotando su un fianco di 180 gradi e finendo la sua corsa contro la vegetazione che delimita il fiume. Nel ribaltamento ... è rimasto schiacciato sotto la parte posteriore del mezzo; le lesioni subite ne hanno causato il decesso. Dai primi accertamenti siamo in grado di riferire che il trattore era dotato di arco di protezione abbattibile ma che lo stesso non era stato sollevato… non indossasse la cintura di sicurezza …</t>
  </si>
  <si>
    <t xml:space="preserve">... L’infortunato … lasciato il suo escavatore e si è recato nella zona dove stava operando l’altro lavoratore con la pala; il quale non vedendolo l’ha investito in retromarcia.   </t>
  </si>
  <si>
    <t xml:space="preserve">... L’infortunato … passava accanto alla parte posteriore della pala caricatrice.  Terminata la manovra di scarico della sabbia, il conducente della pala caricatrice inizia la manovra di retromarcia e, sterzando, urta l’infortunato e lo investe. Vista la gravità dell’infortunio non è stato possibile prestare alcun tipo di soccorso… </t>
  </si>
  <si>
    <t>... Al momento dell’infortunio, terminata la posa di tubo corrugato per impianti elettrici, era in corso la copertura dello stesso con una gettata di cemento. Il cemento veniva preparato in una betoniera e trasportato sul luogo in cui doveva essere gettato, utilizzando una benna miscelatrice installata sul braccio telescopico di un carrello movimentatore … L’infortunato seguiva il lavoro rimanendo vicino alla benna con il tubo di scarico del cemento in mano. Durante questa operazione si è oltrepassato il punto limite di stabilità del mezzo che si è sbilanciato in avanti. La benna ha schiacciato l’infortunato contro al muretto di cinta, le ruote posteriori del mezzo si sono ampiamente sollevate dal suolo…</t>
  </si>
  <si>
    <t xml:space="preserve">Caduta dal ponteggio per un’altezza di circa 16 metri … Si presume che il lavoratore fosse seduto sul corrente intermedio del parapetto che, aprendosi a causa del filo di ferro rotto a causa del peso del lavoratore,lo faceva cadere nel vuoto. </t>
  </si>
  <si>
    <t>Caduto dall’alto da una passerella in muratura dentro la concimaia sottostante le gabbie dei conigli</t>
  </si>
  <si>
    <t xml:space="preserve">mentre stava conducendo una trattrice agricola cingolata, dotata di cesta per la raccolta della legna installata posterioremente su un terreno boschivo in forte pendenza, perdeva il controllo del mezzo che ribaltandosi lateralmente effettuava rotazioni di 360° percorrendo circa 100 metri di scarpata. il conducente, non indossando la cintura di sicurezza di cui era dotato il sedile del mezzo, è uscito dal volume di sicurezza cadendo a terra dopo circa 30/40 metri di rotolamento e procurandosi lesioni mortali.   </t>
  </si>
  <si>
    <t xml:space="preserve">L’infortunato, austista di un trattore stradale … dopo aver scaricato del conglomerato bituminoso … sceso dallo stesso si è portato tra il pianale e la sponda posteriore, probabilmente per rimuovere del conglomerato bituminoso ivi adeso. Nel frattempo un autocarro … stava procedendo in retromarcia ... Nell’eseguire tale manovra impattava la sponda del semirimorchio e l’infortunato rimaneva schiacciato tra la sponda ed il pianale del suo automezzo e l’autocarro proveniente in retromarcia. </t>
  </si>
  <si>
    <t xml:space="preserve">Il lavoratore alla guida del carrello elevatore stava procedendo sul piazzale esterno della ditta per andare a scaricare delle casse da un camion in attesa, in prossimità del camion ha effettuato una manovra di sterzata a forte velocità ed il carrello elevatore si è sbilanciato ribaltandosi sul lato destro e schiacciando il lavoratore che era stato sbalzato fuori dall’abitacolo in quanto non trattenuto dalle cinture di sicurezza … </t>
  </si>
  <si>
    <t xml:space="preserve">L’infortunato … nell’eseguire manovre di aggancio di quest’ultimo all’autocarro, operando sul timone tra i due mezzi , il rimorchio prendeva velocità e lo schiacciava contro il cassone dell’autocarro con esito mortale. </t>
  </si>
  <si>
    <t xml:space="preserve">Travolto da un carico – durante le operazioni di scarico del suo mezzo </t>
  </si>
  <si>
    <t>Esplosione – ambiente confinato</t>
  </si>
  <si>
    <t>Investimento con altro mezzo – in cantiere</t>
  </si>
  <si>
    <t>Seppellimento – scavo 6 x 3.5 m</t>
  </si>
  <si>
    <t>Ribaltamento – carrello elevatore in sterzata</t>
  </si>
  <si>
    <t>Schiacciamento all’interno di una macchina/meccanismo – operazioni di pulizia del tamburo di un’autobetoniera</t>
  </si>
  <si>
    <t>Caduta dall’alto</t>
  </si>
  <si>
    <t>Ribaltamento - trattore</t>
  </si>
  <si>
    <t>Travolto da un carico – operazioni di movimentazione manuale di archi di ferro in azienda agricola</t>
  </si>
  <si>
    <t>Cedimento della piattaforma mobile</t>
  </si>
  <si>
    <t>Ribaltamento - Trattore</t>
  </si>
  <si>
    <t>Travolto da un carico – operazioni di sostituzione palo della luce</t>
  </si>
  <si>
    <t>Investimento con attrezzatura – operazioni di aggancio tra rimorchio e autocarro</t>
  </si>
  <si>
    <t>Travolto da un carico – movimentazione di carico con camion-gru</t>
  </si>
  <si>
    <t>Travolto da un carico – taglio albero</t>
  </si>
  <si>
    <t>Schiacciamento all’interno di una macchina/meccanismo – rampa idraulica</t>
  </si>
  <si>
    <t>Investimento con altro mezzo - stradale</t>
  </si>
  <si>
    <t>Schiacciamento all’interno di una macchina/meccanismo - rotopressa</t>
  </si>
  <si>
    <t>Scoppio/incendio</t>
  </si>
  <si>
    <t>Ribaltamento – mini escavatore veniva scaricato da un furgone ribaltandosi</t>
  </si>
  <si>
    <t>Travolto da un carico</t>
  </si>
  <si>
    <t>Esplosione</t>
  </si>
  <si>
    <t>Investimento con altro mezzo</t>
  </si>
  <si>
    <t>Seppellimento</t>
  </si>
  <si>
    <t>ELENCO SINTETICO DINAMICHE</t>
  </si>
  <si>
    <t>Ribaltamento</t>
  </si>
  <si>
    <t>ELENCO DINAMICHE</t>
  </si>
  <si>
    <t>Schiacciamento all’interno di una macchina/meccanismo</t>
  </si>
  <si>
    <t>Investimento con attrezzatura</t>
  </si>
  <si>
    <t>Investimento con altro mezzo - in cantiere</t>
  </si>
  <si>
    <t>Investimento con attrezzatura – operazioni su una cisterna trainata da trattore</t>
  </si>
  <si>
    <t>Investimento con attrezzatura – benna di betoniera</t>
  </si>
  <si>
    <t>Istallazione impianti</t>
  </si>
  <si>
    <t>Recupero di materiali</t>
  </si>
  <si>
    <t>Noleggio macchine ed attrezzature</t>
  </si>
  <si>
    <t>Raccolta dei rifiuti</t>
  </si>
  <si>
    <t>Riparazione autoveicoli e motocicli</t>
  </si>
  <si>
    <t>Ristorazione</t>
  </si>
  <si>
    <t>suddivisione per comparto</t>
  </si>
  <si>
    <t>suddivisione per luogo dell'evento</t>
  </si>
  <si>
    <t>Luogo dell'evento</t>
  </si>
  <si>
    <t>Dinamiche (2023)</t>
  </si>
  <si>
    <t>Incendio</t>
  </si>
  <si>
    <t>suddivisione per classe d'età</t>
  </si>
  <si>
    <t>suddivisione per mese di accadimento dell'evento</t>
  </si>
  <si>
    <t>gen-mar</t>
  </si>
  <si>
    <t>apr-giu</t>
  </si>
  <si>
    <t>lug-set</t>
  </si>
  <si>
    <t>ott-dic</t>
  </si>
  <si>
    <t>DINAMICA DELL'INFOTUNIO (2023)</t>
  </si>
  <si>
    <t>ALTRI PAESI</t>
  </si>
  <si>
    <t>&lt;30</t>
  </si>
  <si>
    <t>N° infortuni mortali</t>
  </si>
  <si>
    <t>F</t>
  </si>
  <si>
    <t>n° lavoratori nel 2021</t>
  </si>
  <si>
    <t>&lt;16</t>
  </si>
  <si>
    <t>16-30</t>
  </si>
  <si>
    <t>nazionalità</t>
  </si>
  <si>
    <t>classi di età</t>
  </si>
  <si>
    <t>genere</t>
  </si>
  <si>
    <t>italiana</t>
  </si>
  <si>
    <t>altri paesi</t>
  </si>
  <si>
    <t>totale</t>
  </si>
  <si>
    <t>tasso</t>
  </si>
  <si>
    <t>Fig.2 numero di infortuni mortali per nazionalità, sesso e classi di età, nel 2023 in Emilia-Romagna</t>
  </si>
  <si>
    <t>PM</t>
  </si>
  <si>
    <t>AUTISTA AUTOMEZZI PESANTI</t>
  </si>
  <si>
    <t>TEMPO INDETERMINATO</t>
  </si>
  <si>
    <t>impianto di lavaggio cisterne</t>
  </si>
  <si>
    <t>TRASPORTI</t>
  </si>
  <si>
    <t>Autista di cisterna di trasporto liquidi.  Mentre effettuava le operazioni di apertura dei boccaporti sulla cisterna prima del lavaggio interno della stessa, per cause in corso di accertamento, cadeva al suolo da una altezza di circa 4 metri impattando rovinosamente e riportando politraumi che hanno determinato uno stato di coma vegetativo prima del decesso avvenuto dopo circa 5 mesi dall’evento. Si precisa che non si era ancora recato in accettazione al momento della caduta, ma sostava nel piazzale dell’impianto di lavaggio. Il lavoratore era dipendente di una ditta estera nell’ambito di un viaggio di trasporto internazionale che vedeva coinvolte 6 ditte (unica ditta con sede nel territorio italiano è la ditta proprietaria della motrice e del rimorchio).</t>
  </si>
  <si>
    <t>IMPIANTO LAVAGGIO CISTERNE</t>
  </si>
  <si>
    <t>Bologna / Imola</t>
  </si>
  <si>
    <t>Luogo 2021</t>
  </si>
  <si>
    <t>Luogo 2022</t>
  </si>
  <si>
    <t>16-20</t>
  </si>
  <si>
    <r>
      <t>Anno 2023</t>
    </r>
    <r>
      <rPr>
        <sz val="14"/>
        <color rgb="FF000000"/>
        <rFont val="Calibri"/>
        <family val="2"/>
      </rPr>
      <t> </t>
    </r>
  </si>
  <si>
    <r>
      <t>Comparto</t>
    </r>
    <r>
      <rPr>
        <sz val="14"/>
        <color rgb="FF000000"/>
        <rFont val="Calibri"/>
        <family val="2"/>
      </rPr>
      <t> </t>
    </r>
  </si>
  <si>
    <r>
      <t>N° Infortuni</t>
    </r>
    <r>
      <rPr>
        <sz val="14"/>
        <color rgb="FF000000"/>
        <rFont val="Calibri"/>
        <family val="2"/>
      </rPr>
      <t> </t>
    </r>
  </si>
  <si>
    <r>
      <t>%</t>
    </r>
    <r>
      <rPr>
        <sz val="14"/>
        <color rgb="FF000000"/>
        <rFont val="Calibri"/>
        <family val="2"/>
      </rPr>
      <t> </t>
    </r>
  </si>
  <si>
    <r>
      <t>Totale</t>
    </r>
    <r>
      <rPr>
        <sz val="14"/>
        <color rgb="FF000000"/>
        <rFont val="Calibri"/>
        <family val="2"/>
      </rPr>
      <t> </t>
    </r>
  </si>
  <si>
    <t>molto scarsi</t>
  </si>
  <si>
    <t>Autista di cisterna di trasporto liquidi.  Mentre effettuava le operazioni di apertura dei boccaporti sulla cisterna cadeva al suolo da una altezza di circa 4 metri impattando rovinosamente e riportando politraumi che hanno determinato uno stato di coma vegetativo prima del decesso avvenuto dopo circa 5 mesi dall’evento.</t>
  </si>
  <si>
    <t>in fase di accertamento</t>
  </si>
  <si>
    <t>In data 5 marzo 2024, il lavoratore stava eseguendo opere di pulizia straordinaria sulla copertura di un capannone industriale. Durante detta attività, si portava su un punto luce (lucernaio) coperto da una lastra di materiale plastico che, a causa della polvere e del materiale accumulato sulla sua superficie, non era distinguibile dalle aree circostanti portanti in cemento. La superficie cedeva sotto il peso del lavoratore, che precipitava al suolo, da un’altezza di ca. 8 metri, all’interno del capannone, impattando il cranio con gli elementi metallici (parti di opere provvisionali di cantiere) accatastati nel deposito ad uso della ditta  Reggio Ponteggi. Il lavoratore, al momento dell’evento, non indossava DPI, quali presidi di sicurezza anti-caduta, né sono state reperite opere di protezione collettiva per il lavoro in quota in condizioni di sicurezza.</t>
  </si>
  <si>
    <t>BM</t>
  </si>
  <si>
    <t>Rappresentante dell'Impresa</t>
  </si>
  <si>
    <t>Parcheggio privato di attività turistico ricettiva</t>
  </si>
  <si>
    <t>Durante le attività di movimentazione di mobilio, mediante l'utilizzo di una piattaforma di proprietà di una ditta specializzata in traslochi, accidentalmente, mentre veniva scaricato il mobilio (a circa 10 metri di altezza dal suolo), una mensola in legno di truciolato cadeva e colpiva sul capo l'infortunato che si trovava a terra nei pressi degli automezzi. L'infortunato, successivamente deceduto, era il legale rappresentante dell'impresa che aveva realizzato il mobilio e che si avvaleva di altra ditta di traslochi precedentemente richiamata.  Il mezzo di sollevamento era di proprietà e veniva movimentato dallo stesso titolare della ditta di traslochi. L'infortunio è avvenuto all'interno di un parcheggio privato di una struttura turistico ricettiva. Sono ad oggi in corso accertamenti per meglio definire il coinvolgimento di un ulteriore lavoratore coinvolto e la corretta dinamica dell’evento.</t>
  </si>
  <si>
    <t>contratto a tempo indeterminato</t>
  </si>
  <si>
    <t>CANTIERE</t>
  </si>
  <si>
    <t>EDILIZIA</t>
  </si>
  <si>
    <t>contratto a tempo determinato</t>
  </si>
  <si>
    <t>RG</t>
  </si>
  <si>
    <t>lavoratore autonomo</t>
  </si>
  <si>
    <t>capannone industriale dismesso</t>
  </si>
  <si>
    <t>accesso su copertura non portante in occasione dell'esecuzione di prove di carico sugli elementi strutturali di un capannone industriale attualmente dismesso</t>
  </si>
  <si>
    <t>terreni dell'azienda agricola di cui la moglie è titolare</t>
  </si>
  <si>
    <t xml:space="preserve">Marito di titolare di piccola azienda agricola (che per le ridotte dimensioni permette l'iscrizione c/o INPS della sola titolare) deceduto durante operazioni di tranciatura dell'erba, in un terreno di pertinenza dell'azienda agricola, a seguito del ribaltamento del trattore agricolo, conforme alle normative di sicurezza, con il quale procedeva alla suddetta operazione; si ritiene che la cintura di sicurezza non fosse stata indossata. Attivazione il giorno successivo all’evento. Sulla base degli elementi acquisiti l’attività svolta dall’infortunato rientra nell’ambito dell’art. 74 del DLgs 276 del 10/09/03 (attività svolte da parenti e affini in modo meramente occasionale a titolo di aiuto, mutuo-aiuto senza corresponsione di compensi che non integrano un rapporto di lavoro autonomo o subordinato)  </t>
  </si>
  <si>
    <t>T V</t>
  </si>
  <si>
    <t>L'operatore stava manovrando, da terra, una gru a torre. Dopo aver scaricato alcuni rottami, un cassone procedeva a sollevare in quota la benna, usata per trasportare i rottami. Durante questa manovra, per cause imprecisa, la Benna si sganciava e lo colpiva. Non sono presenti testimoni diretti del fatto.</t>
  </si>
  <si>
    <t>titolare ditta individuale</t>
  </si>
  <si>
    <t>area cortilizia di polo logistico</t>
  </si>
  <si>
    <t>Verso le ore 06.30 del 09/02/2024 l’infortunato, autista di autoarticolato per il trasporto di merci, ha parcheggiato il proprio mezzo nel tratto di strada interna a fianco della portineria del polo logistico.  Trovando il BOX di destinazione ancora chiuso l’infortunato, indossando DPI alta visibilità si è diretto a piedi verso la portineria per chiedere informazioni percorrendo la strada interna. La strada, che conduce alla portineria, in prossimità dell’angolo del capannone fa una curva che restringe la carreggiata a circa 8 metri e in quel punto è presente un attraversamento pedonale.  Questo tratto di strada è doppio senso di marcia, scarsamente illuminata artificialmente, essendo ancora buio, e non è presente una segnaletica orizzontale e verticale che regolamenti il traffico stradale. L’infortunato, dopo aver acquisto le informazioni dall’addetto alla portineria, ha iniziato a ripercorre lo stesso tratto di strada per ritornare al proprio mezzo.  Nel frattempo, in corrispondenza della curva sopra descritta, è sopraggiunto un furgoncino che procedeva verso l'uscita e una trattrice stradale che procedeva dal senso sopposto. Entrambi i mezzi hanno arrestato la marcia, apparentemente per decidere chi dei due dovesse passare per primo.   L’infortunato che proveniva dalla portineria e si trova in prossimità delle strisce pedonali, vedendo arrestare la marcia di entrambi i veicoli, ha cominciato ad attraversare la carreggiata ma dopo pochi passi è stato investito dalla trattrice stradale che si era rimessa in marcia, provocandone la morte. Dinamica confermata dai filmati di videosorveglianza del polo logistico.</t>
  </si>
  <si>
    <t>OA</t>
  </si>
  <si>
    <t>golena, piantumazione pioppeti</t>
  </si>
  <si>
    <t xml:space="preserve">L'infortunato doveva eseguire il rifornimento di un trattore all'interno dell'area golenale tramite un camioncino con a bordo un piccolo deposito di carburante. Durante le operazioni il mezzo parcheggiato lungo la rampa di accesso all'argine ricoperta di fango e forse ghiaccio si è mosso, travolgendo l'operatore </t>
  </si>
  <si>
    <t>La vittima aveva ultimato la raccolta di teli pesanti da un campo e si stava recando con un collega presso un altro appezzamento quando è stato colto da malore a bordo del mezzo di trasporto. Nonostante il tempestivo intervento dei colleghi e dei soccorsi è deceduto. In corso l'indagine per accertare se l'attività lavorativa assegnata fosse coerente con il giudizio di idoneità espresso dal medico.</t>
  </si>
  <si>
    <t>ricovero mezzi</t>
  </si>
  <si>
    <t>Assenza di testimoni diretti. Sulla base delle SI e dei rilievi effettuati, si ipotizza che il lavoratore deceduto, dopo essersi recato nel capannone ove sono abitualmente ricoverati trattori, macchine agricole e attrezzature, per preparare mezzi ed attrezzi necessari allo svolgimento dei compiti assegnati, durante la movimentazione del trattore agricolo marca FIAT mod. 70-66 per cause in corso di accertamento, finiva al suolo e veniva schiacciato da parte del mezzo agricolo nella zona toracica e cranica, nel lato sinistro del corpo.</t>
  </si>
  <si>
    <t>ER</t>
  </si>
  <si>
    <t>MAROCCHINA</t>
  </si>
  <si>
    <t>OPERAIO ADDETTO INSTALLAZIONE DI ARREDI</t>
  </si>
  <si>
    <t>AREA ESTERNA DI LOCALE DA INTRATTENIMENTO</t>
  </si>
  <si>
    <t xml:space="preserve">Mentre svolgeva attività di movimentazione manuale di carichi (attrezzature di lavoro) sul furgone aziendale, improvvisamente cadeva a terra a seguito di presunta crisi epilettica, riportando traumatismo facciale ed emorragia cerebrale.   </t>
  </si>
  <si>
    <t>OPERAIO ADDETTO AL SOCORSO STRADALE</t>
  </si>
  <si>
    <t>PIAZZOLA DI SOSTA AUTOSTRADA DEL SOLE A1 DIR. SUD KM 64</t>
  </si>
  <si>
    <t>DURANTE L'ASSISTENZA A UN AUTISTA DI CAMION CON RIMORCHIO, L'INFORTUNATO, IN PROCINTO DI DISATTIVARE IL SISTEMA PNEUMATICO DEL TERZO ASSE PER POTER EFFETTUARE LO SPOSTAMENTO DEL MEZZO FINO ALL'OFFICINA, RIMANEVA SCHIACCIATO TRA LO PNEUMATICO STESSO E IL PIANALE DEL MEZZO PESANTE. TRAUMA DA SCHIACCIAMENTO TORACICO E CRANICO.</t>
  </si>
  <si>
    <t>CRR</t>
  </si>
  <si>
    <t>apprendistato</t>
  </si>
  <si>
    <t>GIARDINO DI CIVILE ABITAZIONE</t>
  </si>
  <si>
    <t>CRR nel primo pomeriggio si trova nel piccolo scavo che ha messo in luce uno dei nodi dell’impianto di irrigazione da ripristinare. Si appresta ora a ripristinare i collegamenti dei cavi per energia (tensione stellata : 220 V) che ritiene essere fuori tensione. Per motivi tuttora in corso di accertamento l’uomo viene colpito una dispersione di corrente elettrica, non automaticamente interrotta che provoca un’elettrocuzione dall’esito mortale</t>
  </si>
  <si>
    <t>tensostruttura adibita a fienile e ricovero attrezzi agricoli</t>
  </si>
  <si>
    <t>durante la movimentazione di rotoballe di erba medica con l'ausilio di una trattrice agricola, l'infortunato sceso a terra è stato investito e schiacciato da una rotoballa</t>
  </si>
  <si>
    <t>Caduta dall'altro - trabattello di altezza approssimativa di 7,50 m</t>
  </si>
  <si>
    <t>GG</t>
  </si>
  <si>
    <t xml:space="preserve">deposito fieno dell'azienda agricola </t>
  </si>
  <si>
    <t xml:space="preserve">Il deceduto era socio in una società semplice operante nel settore agricolo (3 soci, 2 subordinati) con coltivazioni foraggio e allevamento bovini. Alle ore 10:30 circa il lavoratore era intento ad operazioni di movimentazione del foraggio depositato in balle cilindriche all'interno di uno dei fienili aziendali, con utilizzo di carrello a braccio telescopico; sceso dal mezzo di sollevamento si avvicinava alle rotoballe e veniva colpito e schiacciato da una di queste, verosimilmente precipitata dalla pila nella quale era immagazzinata. Al momento del fatto non erano presenti testimoni diretti.  </t>
  </si>
  <si>
    <t>RF</t>
  </si>
  <si>
    <t>Podere di proprietà di azienda agricola</t>
  </si>
  <si>
    <t>L'ipotesi che appare più verosimile è che il lavoratore stesse falciando dell’erba, per poi ricavarne del fieno. L'attività di sfalcio è stata ad un certo punto interrotta per la subentrata necessità di effettuare delle operazioni sulla falciatrice; il trattore (che si trovava in un appezzamento in pendenza), avrebbe a questo punto ripreso il moto e il lavoratore ci sarebbe risalito sopra "al volo", senza tuttavia riuscire a riprendere adeguato controllo del mezzo. A questo punto, il trattore avrebbe incontrato nella sua "corsa" un mucchio di terra, nel quale la parte anteriore del mezzo si sarebbe impuntata, generando un ribaltamento per 10-15 metri. Il lavoratore è stato quindi ritrovato deceduto sotto il trattore.</t>
  </si>
  <si>
    <t>COLLABORATORE FAMILIARE</t>
  </si>
  <si>
    <t>APPRENDISTA</t>
  </si>
  <si>
    <t>SOCIO</t>
  </si>
  <si>
    <t>familiare</t>
  </si>
  <si>
    <t>avventizio</t>
  </si>
  <si>
    <t>socio amministratore società agricola</t>
  </si>
  <si>
    <t>socio lavoratore società agricola</t>
  </si>
  <si>
    <t>ITALIANA</t>
  </si>
  <si>
    <t>ALBANESE</t>
  </si>
  <si>
    <t>EGIZIANA</t>
  </si>
  <si>
    <t>PIAZZALE</t>
  </si>
  <si>
    <t>STRADA</t>
  </si>
  <si>
    <t>AREA VERDE</t>
  </si>
  <si>
    <t>CAPANNONE RICOVERO MEZZI</t>
  </si>
  <si>
    <t>AZIENDA</t>
  </si>
  <si>
    <t>cantiere manutenzione straordinaria copertura di stabile</t>
  </si>
  <si>
    <t>PULIZIA</t>
  </si>
  <si>
    <t>PULIZIA STRAORDINARIA</t>
  </si>
  <si>
    <t>FABBRICAZIONE MOBILI</t>
  </si>
  <si>
    <t>TRASLOCHI</t>
  </si>
  <si>
    <t>OPERAIO EDILE</t>
  </si>
  <si>
    <t>TECNICO</t>
  </si>
  <si>
    <t>AGENTE DI COMMERCIO</t>
  </si>
  <si>
    <t>AUTOTRASPORTATORE</t>
  </si>
  <si>
    <t>LOGISTICA</t>
  </si>
  <si>
    <t xml:space="preserve"> EDILIZIA</t>
  </si>
  <si>
    <t>ATTIVITA TECNICHE GEOMETRA</t>
  </si>
  <si>
    <t>OPERAIO AGRICOLO</t>
  </si>
  <si>
    <t>TRATTORISTA/MULETTISTA</t>
  </si>
  <si>
    <t>ELETTRICISTA</t>
  </si>
  <si>
    <t>INSTALLAZIONE IMPIANTI ELETTRICI</t>
  </si>
  <si>
    <t>CONSULENZA IMPRESE</t>
  </si>
  <si>
    <t>RIPARAZIONI MECCANICHE AUTOVEICOLI</t>
  </si>
  <si>
    <t>FABBRICZIONE MOBILI</t>
  </si>
  <si>
    <t>l'operaio è stata schiacciato da un elemento prefabbricato in cemento delle dimensioni di 3m x 1,2m e del peso circa di 900 kg che era stato eretto contro una parete di terra e puntellato. franando il terreno retrostante l'elemento perdeva lo stato di equilibrio, cadeva e schiacciava il manovale SCHIACCIATO DA PARETE IN CEMENTO IN SCAVO</t>
  </si>
  <si>
    <t xml:space="preserve"> tempo indeterminato</t>
  </si>
  <si>
    <t>Anno 2024</t>
  </si>
  <si>
    <t>Traslochi</t>
  </si>
  <si>
    <t>Comparto (2024)</t>
  </si>
  <si>
    <t>IN ACCERTAMENTO</t>
  </si>
  <si>
    <t>IN ACCERTAMETO</t>
  </si>
  <si>
    <t>Apprendista</t>
  </si>
  <si>
    <t>In accertamento</t>
  </si>
  <si>
    <t>DA ACCERTARE</t>
  </si>
  <si>
    <t>CADUTA DALL'ALTO</t>
  </si>
  <si>
    <t>TRAVOLTO DA UN CARICO</t>
  </si>
  <si>
    <t>RIBALTAMENTO DI TRATTORE</t>
  </si>
  <si>
    <t>INVESTIMENTO CON ATTREZZATURA</t>
  </si>
  <si>
    <t>SOVRACCARICO/STROKE</t>
  </si>
  <si>
    <t>cantiere ferroviario</t>
  </si>
  <si>
    <t>L'infortunato, dipendente di una ditta appaltatrice ,è stato investito da un treno appena partito dalla stazione di San Giorgio di Piano mentre si trovava di notte  ad operare in un cantiere ferroviario poco lontano dalla stazione</t>
  </si>
  <si>
    <t>reparto produttivo logistica</t>
  </si>
  <si>
    <t>OPERAIO METALMECCANICO ARMATORE</t>
  </si>
  <si>
    <t>ADDETTO LOGISTICA</t>
  </si>
  <si>
    <t>METALMECCANICA</t>
  </si>
  <si>
    <t>COSTRUZIONI</t>
  </si>
  <si>
    <t xml:space="preserve">centrale idroelettrica </t>
  </si>
  <si>
    <t>ATECO 24.12</t>
  </si>
  <si>
    <t>automation technician</t>
  </si>
  <si>
    <t>ATECO 28.11.2</t>
  </si>
  <si>
    <t>commissioning manager</t>
  </si>
  <si>
    <t>ATECO 70.22.09</t>
  </si>
  <si>
    <t> ATECO 43.21.01</t>
  </si>
  <si>
    <t>ATECO 43.21.01</t>
  </si>
  <si>
    <t>ATECO 35.11</t>
  </si>
  <si>
    <t>DIRIGENTE ENEL *</t>
  </si>
  <si>
    <t>OPERAIO QUALIFICATO CAPO CANTIERE</t>
  </si>
  <si>
    <t>OPERAIO SPECIALIZZATO</t>
  </si>
  <si>
    <t>CENTRALE IDROELETTRICA</t>
  </si>
  <si>
    <t>PRODUZIONE ENERGIA ELETTRICA</t>
  </si>
  <si>
    <t>SIDERURGICA</t>
  </si>
  <si>
    <t>FABBRICAZIONE TURBINE E TURBOALTRENATORI</t>
  </si>
  <si>
    <t>ATTIVITA DI CONSULENZA INPRENDITORIALE E ALTRA CONCULENZA AMMINISTRATIVO-GESTIONALE E PIANIFICAZIONE AZIENDALE</t>
  </si>
  <si>
    <t>PRODUZIONE DI ENERGIA ELETTRICA</t>
  </si>
  <si>
    <t>Decesso per investimento da esplosione alternatore della nuova turbina della centrale in corso di collaudo</t>
  </si>
  <si>
    <t>PRODUZIONE ENERGIA</t>
  </si>
  <si>
    <t>RIPARAZIONE VEICOLI</t>
  </si>
  <si>
    <t>INSTALLAZIONE IMPIANTI</t>
  </si>
  <si>
    <t>PRODUZIONE DI ENERGIA</t>
  </si>
  <si>
    <t xml:space="preserve">Fig.5 numero infortuni mortali per comparto e rapporto di lavoro, nel 2024 (ottobre) in Emilia-Romagna </t>
  </si>
  <si>
    <t>Dinamiche (2024)</t>
  </si>
  <si>
    <t>FOLGORAZIONE</t>
  </si>
  <si>
    <t>i due lavoratori sono stati investiti dal crollo di una parete del capannone dove stavano lavorando a seguito dell'onda d'urto provocata dallo scoppio di un serbatoio collocato nel piazzale esterno</t>
  </si>
  <si>
    <t>ESPLOSIONE</t>
  </si>
  <si>
    <t>INVESTIMENTO CON MEZZO</t>
  </si>
  <si>
    <t>Sovraccarico/stroke</t>
  </si>
  <si>
    <t>Folgorazione</t>
  </si>
  <si>
    <t>Metalmeccanica</t>
  </si>
  <si>
    <t>Produzione Energia</t>
  </si>
  <si>
    <t>Dinamiche 2024 (gennaio-ottobre)</t>
  </si>
  <si>
    <t>31-41</t>
  </si>
  <si>
    <t>41-51</t>
  </si>
  <si>
    <t>51-61</t>
  </si>
  <si>
    <t>TG</t>
  </si>
  <si>
    <t>AUTISTA CARRELLO ELEVATORE</t>
  </si>
  <si>
    <t>01.11.4</t>
  </si>
  <si>
    <t>Durante le operazioni di caricamento del carrello elevatore sul rimorchio, il Sig. TG alla guida dello stesso carrello, si apprestava a salire sul rimorchio avente rampe di carico, quando improvvisamente si ribaltava con il mezzo che ne provocava lo schiacciato tra il tetto del carrello elevatore che ha funzione di “ROPS” e “FOPS” ed il terreno.</t>
  </si>
  <si>
    <t>mese</t>
  </si>
  <si>
    <t>CARREGGIATA S.S. INTERSEZIONE CON RAMPA DI ACCESSO AZIENDALE</t>
  </si>
  <si>
    <t>BV</t>
  </si>
  <si>
    <t>deposito attrezzi agricoli</t>
  </si>
  <si>
    <t>01.61.01</t>
  </si>
  <si>
    <t>mese accadimento</t>
  </si>
  <si>
    <t>OPERAIO AGRICOLO, conduttore mezzi agricoli</t>
  </si>
  <si>
    <t>Verso le ore 16 circa nel capannone di ricovero di attrezzi agricoli della ditta Vanzini Monica, erano presenti 2 lavoratori intenti ad effettuare il distacco dell'aratro dalla trattrice i quali erano collocati sul fondo al capannone,usato come rimessaggio dei mezzi agricoli. Più precisamente, uno dei due era alla guida del trattore mentre BV era a terra per distaccare manualmente l'aratro. Verosimilmente da quanto accertato, nell'effettuare le suddette manovre, BV è rimasto schiacciato tra i due mezzi, in fase di retromarcia della trattrice, ciò si può evincere dalla posizione del suo ritrovamento, da quanto dichiarato verbalmente nell'immediatezza dal lavoratore alla guida, ed anche in quanto l'infortunato ha subito evidenti lesioni al tronco, all'altezza dell'inguine (circa a 90 cm d'altezza) e del torace (circa 130 cm d'altezza), misure coincidenti con le protuberanze metalliche del telaio dell'aratro.</t>
  </si>
  <si>
    <t>BA</t>
  </si>
  <si>
    <t>BG</t>
  </si>
  <si>
    <t>CL</t>
  </si>
  <si>
    <t>CP</t>
  </si>
  <si>
    <t>DAA</t>
  </si>
  <si>
    <t>FV</t>
  </si>
  <si>
    <t>GA</t>
  </si>
  <si>
    <t>GKAFA</t>
  </si>
  <si>
    <t>GV</t>
  </si>
  <si>
    <t>LM</t>
  </si>
  <si>
    <t>MR</t>
  </si>
  <si>
    <t>TPP</t>
  </si>
  <si>
    <t>TF</t>
  </si>
  <si>
    <t>TP</t>
  </si>
  <si>
    <t>TV</t>
  </si>
  <si>
    <t>01.24.00</t>
  </si>
  <si>
    <t>55.1</t>
  </si>
  <si>
    <t>metalmeccanico</t>
  </si>
  <si>
    <t>43.21.01</t>
  </si>
  <si>
    <t>70.22.09</t>
  </si>
  <si>
    <t>42.12</t>
  </si>
  <si>
    <t>52.29.22</t>
  </si>
  <si>
    <t>81.21.00</t>
  </si>
  <si>
    <t>01.50.00</t>
  </si>
  <si>
    <t>02.1</t>
  </si>
  <si>
    <t>23.19.10</t>
  </si>
  <si>
    <t>45.20.1 - Riparazioni meccaniche di autoveicoli</t>
  </si>
  <si>
    <t>A - AGRICOLTURA, SILVICOLTURA E PESCA</t>
  </si>
  <si>
    <t>01.2 - Coltivazione di frutteto e seminativi</t>
  </si>
  <si>
    <t>71.12.30</t>
  </si>
  <si>
    <t>edile 41.20.00</t>
  </si>
  <si>
    <t>DEPOSITO ATTREZZI AGRICOLI</t>
  </si>
  <si>
    <t>AUSL</t>
  </si>
  <si>
    <t>rampa di carico di un rimorchio</t>
  </si>
  <si>
    <t>Classeta67</t>
  </si>
  <si>
    <t>TRASPORTI E MAGAZZINI</t>
  </si>
  <si>
    <t>sett</t>
  </si>
  <si>
    <t>COMAPARTO</t>
  </si>
  <si>
    <t>MESI</t>
  </si>
  <si>
    <t>TOTALE</t>
  </si>
  <si>
    <t xml:space="preserve">Marito della titolare di  una piccola azienda agricola deceduto durante operazioni di tranciatura dell'erba a seguito del ribaltamento del trattore agricolo, conforme alle normative di sicurezza, con il quale procedeva alla suddetta operazione; si ritiene che la cintura di sicurezza non fosse stata indossata. </t>
  </si>
  <si>
    <t>L'infortunato dopo essersi recato nel capannone ove sono abitualmente ricoverati trattori, macchine agricole e attrezzature, per preparare mezzi ed attrezzi necessari allo svolgimento dei compiti assegnati, durante la movimentazione del trattore agricolo veniva schiacciato da parte del mezzo agricolo.</t>
  </si>
  <si>
    <t>L'infortunato doveva eseguire il rifornimento di un trattore all'interno dell'area golenale tramite un camioncino con a bordo un piccolo deposito di carburante. Durante le operazioni il mezzo parcheggiato lungo la rampa di accesso all'argine ricoperta di fango e forse ghiaccio si è mosso, travolgendo l'operatore.</t>
  </si>
  <si>
    <t>Durante la movimentazione di rotoballe di erba medica con l'ausilio di una trattrice agricola, l'infortunato sceso a terra è stato investito e schiacciato da una rotoballa.</t>
  </si>
  <si>
    <t xml:space="preserve">Il deceduto, socio dell'azienda agricola, era intento a svolgere operazioni di movimentazione del foraggio depositato in balle cilindriche all'interno di uno dei fienili aziendali, con utilizzo di carrello a braccio telescopico; sceso dal mezzo di sollevamento si avvicinava alle rotoballe e veniva colpito e schiacciato da una di queste, verosimilmente precipitata dalla pila nella quale era immagazzinata. </t>
  </si>
  <si>
    <t>Il avoratore stava falciando dell’erba, per poi ricavarne del fieno. L'attività di sfalcio è stata ad un certo punto interrotta per la subentrata necessità di effettuare delle operazioni sulla falciatrice; il trattore (che si trovava in un appezzamento in pendenza), avrebbe a questo punto ripreso il moto e il lavoratore ci sarebbe risalito sopra "al volo", senza tuttavia riuscire a riprendere adeguato controllo del mezzo. A questo punto, il trattore avrebbe incontrato nella sua "corsa" un mucchio di terra, nel quale la parte anteriore del mezzo si sarebbe impuntata, generando un ribaltamento per 10-15 metri. Il lavoratore è stato quindi ritrovato deceduto sotto il trattore.</t>
  </si>
  <si>
    <t>Durante le operazioni di caricamento del carrello elevatore sul rimorchio, l'infortunato alla guida dello stesso carrello, si apprestava a salire sul rimorchio avente rampe di carico, quando improvvisamente si ribaltava con il mezzo che ne provocava lo schiacciamento tra il tetto del carrello elevatore ed il terreno.</t>
  </si>
  <si>
    <t>Nel capannone di ricovero di attrezzi agricoli, erano presenti 2 lavoratori intenti ad effettuare il distacco dell'aratro dalla trattrice. Uno dei due era alla guida del trattore mentrel'altro era a terra per distaccare manualmente l'aratro. Nell'effettuare le suddette manovre, il lavoratore a terra è rimasto schiacciato tra i due mezzi, in fase di retromarcia della trattrice.</t>
  </si>
  <si>
    <t>Il lavoratore stava eseguendo opere di pulizia straordinaria sulla copertura di un capannone industriale. Durante detta attività, si portava su un punto luce (lucernaio) coperto da una lastra di materiale plastico che, a causa della polvere e del materiale accumulato sulla sua superficie, non era distinguibile dalle aree circostanti portanti in cemento. La superficie cedeva sotto il peso del lavoratore, che precipitava al suolo, da un’altezza di circa 8 metri, non indossava DPI, quali presidi di sicurezza anti-caduta e neppure sono state reperite opere di protezione collettiva per il lavoro in quota in condizioni di sicurezza.</t>
  </si>
  <si>
    <t xml:space="preserve">Il lavoratore è stata schiacciato da un elemento prefabbricato in cemento delle dimensioni di 3m x 1,2m e del peso circa di 900 kg che era stato eretto contro una parete di terra e puntellato. Franando il terreno retrostante, l'elemento perdeva lo stato di equilibrio, cadeva e schiacciava il lavoratore. </t>
  </si>
  <si>
    <t>Accesso su copertura non portante in occasione dell'esecuzione di prove di carico sugli elementi strutturali di un capannone industriale attualmente dismesso.</t>
  </si>
  <si>
    <t>L'infortunato, dipendente di una ditta appaltatrice ,è stato investito da un treno mentre si trovava di notte  ad operare in un cantiere ferroviario poco lontano dalla stazione.</t>
  </si>
  <si>
    <t xml:space="preserve">L'operatore stava manovrando, da terra, una gru a torre, dopo aver scaricato alcuni rottami da un cassone, procedeva a sollevare in quota la benna, usata per trasportare i rottami. Durante questa manovra, la benna si sganciava e lo colpiva. </t>
  </si>
  <si>
    <t>L'infortunato si trova nel piccolo scavo che aveva messo in luce uno dei nodi dell’impianto di irrigazione da ripristinare. Si appresta a ripristinare i collegamenti dei cavi per energia (220 V) che riteneva essere fuori tensione. L'infortunato viene colpito da una dispersione di corrente elettrica, non automaticamente interrotta che provoca un’elettrocuzione dall’esito mortale.</t>
  </si>
  <si>
    <t>I due lavoratori sono stati investiti dal crollo di una parete del capannone dove stavano lavorando a seguito dell'onda d'urto provocata dallo scoppio di un serbatoio collocato nel piazzale esterno</t>
  </si>
  <si>
    <t>DURANTE L'ASSISTENZA A UN AUTISTA DI CAMION CON RIMORCHIO, L'INFORTUNATO, IN PROCINTO DI DISATTIVARE IL SISTEMA PNEUMATICO DEL TERZO ASSE PER POTER EFFETTUARE LO SPOSTAMENTO DEL MEZZO FINO ALL'OFFICINA, RIMANEVA SCHIACCIATO TRA LO PNEUMATICO STESSO E IL PIANALE DEL MEZZO PESANTE.</t>
  </si>
  <si>
    <t xml:space="preserve">L’infortunato, autista di autoarticolato per il trasporto di merci, ha parcheggiato il proprio mezzo nel tratto di strada interna del polo logistico.  Indossando DPI alta visibilità si è diretto a piedi verso la portineria, la strada, a doppio senso di marcia, fa una curva che restringe la carreggiata a circa 8 metri e in quel punto è presente un attraversamento pedonale scarsamente illuminato artificialmente e non è presente una segnaletica orizzontale e verticale che regolamenti il traffico stradale. L’infortunato, dopo aver acquisto le informazioni dall’addetto alla portineria, ha iniziato a ripercorre lo stesso tratto di strada per ritornare al proprio mezzo.  Nel frattempo, in corrispondenza della curva sopra descritta, sono sopraggiunti un furgoncino che procedeva verso l'uscita e una trattrice stradale che procedeva dal senso sopposto. Entrambi i mezzi hanno arrestato la marcia, apparentemente per decidere chi dei due dovesse passare per primo. L’infortunato, si trova in prossimità delle strisce pedonali, vedendo arrestare la marcia di entrambi i veicoli, ha cominciato ad attraversare la carreggiata ma dopo pochi passi è stato investito dalla trattrice stradale che si era rimessa in marcia, provocandone la morte. </t>
  </si>
  <si>
    <t xml:space="preserve">Durante le attività di movimentazione di mobilio, mediante l'utilizzo di una piattaforma di proprietà di una ditta specializzata in traslochi, mentre veniva scaricato il mobilio (a circa 10 metri di altezza dal suolo), una mensola in legno di truciolato cadeva e colpiva sul capo l'infortunato che si trovava a terra nei pressi degli automezzi. L'infortunato, successivamente deceduto, era il legale rappresentante dell'impresa che aveva realizzato il mobilio e che si avvaleva di altra ditta di traslochi precedentemente richiamata.  </t>
  </si>
  <si>
    <t>Galli bologna non inserito</t>
  </si>
  <si>
    <t>41.2</t>
  </si>
  <si>
    <t>L'addetto stava procedendo alla pulizia delle grondaie in un vasto capannone prefabbricato con lucernari in vetroresina traslucida.  calpestando un lucernario ne provocava lo sfondamento e precipitava da un altezza di circa 13 metri decedendo sul colpo. non erano presenti misure di protezione collettive anticaduta, ne DPI individuali.</t>
  </si>
  <si>
    <t>82.92</t>
  </si>
  <si>
    <t>L’infortunato, dopo aver effettuato un intervento di manutenzione su un pallettizzatore, rimane posizionato all’interno della protezione perimetrale dell’impianto e chiede al collega di avviare l’impianto stesso per verificare il corretto funzionamento. Poco dopo si piega in avanti e viene colpito dalla pinza robotizzata e spinto con la testa sopra la rulliera, da cui non riesce a liberarsi, riportando lesioni mortali.</t>
  </si>
  <si>
    <t>OPERAIO</t>
  </si>
  <si>
    <t>DISTRIBUZIONE ENERGIA ELETTRICA</t>
  </si>
  <si>
    <t>L'operaio stava lavorando su una scala appoggiata a un palo della bassa tensione dalla quale è caduto. Dipendente ditta ELECNOR, appalto di E-distribuzione. La scala pare a norma e non è stata sequestrata.</t>
  </si>
  <si>
    <t>AREA PUBBLICA</t>
  </si>
  <si>
    <t>MANUTENZIONI ELETTRICHE</t>
  </si>
  <si>
    <t>35.1</t>
  </si>
  <si>
    <t>TRASMISSIONE E DISTRIBUZIONE DI ENERGIA ELETTRICA</t>
  </si>
  <si>
    <t>CG</t>
  </si>
  <si>
    <t>SG</t>
  </si>
  <si>
    <t>CAPANNONE INDUTRIALE</t>
  </si>
  <si>
    <t xml:space="preserve">capannone industriale </t>
  </si>
  <si>
    <t>CR</t>
  </si>
  <si>
    <t>SOCIO LAVORATORE</t>
  </si>
  <si>
    <t>MAGAZZINIERE</t>
  </si>
  <si>
    <t>IMBALLAGGIO E CONFEZIONAMENTO DI GENERI ALIMENTARI</t>
  </si>
  <si>
    <t>REPARTO CONFEZIONAMENTO</t>
  </si>
  <si>
    <t>SCHIACCIAMENTO IN UNA MACCHINA/ATTREZZATURA</t>
  </si>
  <si>
    <t>DISTRIBUZIONE ENERGIA</t>
  </si>
  <si>
    <t>IMBALLAGGIOE/CONFEZIONAMENTO</t>
  </si>
  <si>
    <t>IMNBALLAGGIO/CONFEZIONAMENTO</t>
  </si>
  <si>
    <t>IMBALLAGGIO CONFEZIONAMENTO</t>
  </si>
  <si>
    <t>Imballaggio/confezionamento</t>
  </si>
  <si>
    <t>Distribuzione energia</t>
  </si>
  <si>
    <t>Schiacciamento in una macchina/attrezzatura</t>
  </si>
  <si>
    <t>L'operaio stava lavorando su una scala appoggiata a un palo della bassa tensione dalla quale è caduto.  La scala a norma e non è stata sequestrata.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</si>
</sst>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_-* #,##0.0_-;\-* #,##0.0_-;_-* &quot;-&quot;??_-;_-@_-"/>
    <numFmt numFmtId="166" formatCode="0.0000000"/>
    <numFmt numFmtId="167" formatCode="0.0"/>
    <numFmt numFmtId="168" formatCode="m/d/yyyy"/>
  </numFmts>
  <fonts count="43" x14ac:knownFonts="1">
    <font>
      <sz val="11"/>
      <color theme="1"/>
      <name val="Calibri"/>
      <family val="2"/>
      <scheme val="minor"/>
    </font>
    <font>
      <sz val="10"/>
      <name val="Arial"/>
      <family val="2"/>
    </font>
    <font>
      <sz val="10"/>
      <name val="Calibri"/>
      <family val="2"/>
      <scheme val="minor"/>
    </font>
    <font>
      <b/>
      <sz val="10"/>
      <name val="Calibri"/>
      <family val="2"/>
      <scheme val="minor"/>
    </font>
    <font>
      <b/>
      <sz val="10"/>
      <name val="Calibri"/>
      <family val="2"/>
      <scheme val="minor"/>
    </font>
    <font>
      <sz val="10"/>
      <name val="Calibri"/>
      <family val="2"/>
      <scheme val="minor"/>
    </font>
    <font>
      <b/>
      <sz val="11"/>
      <color theme="1"/>
      <name val="Calibri"/>
      <family val="2"/>
      <scheme val="minor"/>
    </font>
    <font>
      <sz val="10"/>
      <name val="Arial"/>
      <family val="2"/>
    </font>
    <font>
      <sz val="14"/>
      <name val="Arial"/>
      <family val="2"/>
    </font>
    <font>
      <i/>
      <sz val="14"/>
      <name val="Arial"/>
      <family val="2"/>
    </font>
    <font>
      <b/>
      <sz val="11"/>
      <color rgb="FF000000"/>
      <name val="Calibri"/>
      <family val="2"/>
    </font>
    <font>
      <sz val="11"/>
      <color rgb="FF000000"/>
      <name val="Calibri"/>
      <family val="2"/>
    </font>
    <font>
      <sz val="11"/>
      <name val="Calibri"/>
      <family val="2"/>
    </font>
    <font>
      <sz val="12"/>
      <name val="Arial"/>
      <family val="2"/>
    </font>
    <font>
      <sz val="11"/>
      <color rgb="FF000000"/>
      <name val="Calibri"/>
      <family val="2"/>
      <scheme val="minor"/>
    </font>
    <font>
      <b/>
      <sz val="10"/>
      <name val="Arial"/>
      <family val="2"/>
    </font>
    <font>
      <sz val="14"/>
      <name val="Calibri"/>
      <family val="2"/>
      <scheme val="minor"/>
    </font>
    <font>
      <b/>
      <sz val="14"/>
      <color rgb="FF000000"/>
      <name val="Calibri"/>
      <family val="2"/>
      <scheme val="minor"/>
    </font>
    <font>
      <sz val="14"/>
      <color rgb="FF000000"/>
      <name val="Calibri"/>
      <family val="2"/>
      <scheme val="minor"/>
    </font>
    <font>
      <b/>
      <sz val="14"/>
      <name val="Calibri"/>
      <family val="2"/>
      <scheme val="minor"/>
    </font>
    <font>
      <sz val="20"/>
      <name val="Calibri"/>
      <family val="2"/>
      <scheme val="minor"/>
    </font>
    <font>
      <sz val="10"/>
      <color theme="1"/>
      <name val="Calibri"/>
      <family val="2"/>
      <scheme val="minor"/>
    </font>
    <font>
      <sz val="10"/>
      <color rgb="FF000000"/>
      <name val="Calibri"/>
      <family val="2"/>
      <scheme val="minor"/>
    </font>
    <font>
      <b/>
      <sz val="12"/>
      <name val="Arial"/>
      <family val="2"/>
    </font>
    <font>
      <b/>
      <sz val="14"/>
      <name val="Arial"/>
      <family val="2"/>
    </font>
    <font>
      <sz val="15"/>
      <name val="Arial"/>
      <family val="2"/>
    </font>
    <font>
      <sz val="14"/>
      <color rgb="FF000000"/>
      <name val="Calibri"/>
      <family val="2"/>
    </font>
    <font>
      <sz val="15"/>
      <color theme="1"/>
      <name val="Calibri"/>
      <family val="2"/>
      <scheme val="minor"/>
    </font>
    <font>
      <b/>
      <sz val="14"/>
      <color rgb="FF000000"/>
      <name val="Calibri"/>
      <family val="2"/>
    </font>
    <font>
      <b/>
      <sz val="15"/>
      <name val="Calibri"/>
      <family val="2"/>
      <scheme val="minor"/>
    </font>
    <font>
      <sz val="10"/>
      <color rgb="FF000000"/>
      <name val="Arial"/>
      <family val="2"/>
    </font>
    <font>
      <b/>
      <sz val="20"/>
      <color rgb="FFFFFFFF"/>
      <name val="Calibri"/>
      <family val="2"/>
    </font>
    <font>
      <b/>
      <sz val="20"/>
      <color rgb="FF000000"/>
      <name val="Calibri"/>
      <family val="2"/>
    </font>
    <font>
      <sz val="20"/>
      <color rgb="FF000000"/>
      <name val="Calibri"/>
      <family val="2"/>
    </font>
    <font>
      <b/>
      <sz val="14"/>
      <color theme="0"/>
      <name val="Arial"/>
      <family val="2"/>
    </font>
    <font>
      <b/>
      <sz val="12"/>
      <color theme="1"/>
      <name val="Calibri"/>
      <family val="2"/>
      <scheme val="minor"/>
    </font>
    <font>
      <sz val="12"/>
      <color theme="1"/>
      <name val="Calibri"/>
      <family val="2"/>
      <scheme val="minor"/>
    </font>
    <font>
      <b/>
      <sz val="12"/>
      <color rgb="FF000000"/>
      <name val="Calibri"/>
      <family val="2"/>
    </font>
    <font>
      <sz val="12"/>
      <color rgb="FF000000"/>
      <name val="Calibri"/>
      <family val="2"/>
    </font>
    <font>
      <sz val="8"/>
      <name val="Calibri"/>
      <family val="2"/>
      <scheme val="minor"/>
    </font>
    <font>
      <sz val="14"/>
      <color rgb="FF000000"/>
      <name val="Arial"/>
    </font>
    <font>
      <b/>
      <sz val="14"/>
      <color rgb="FF000000"/>
      <name val="Arial"/>
    </font>
    <font>
      <sz val="12"/>
      <color rgb="FF000000"/>
      <name val="Arial"/>
      <family val="2"/>
    </font>
  </fonts>
  <fills count="28">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indexed="42"/>
        <bgColor indexed="64"/>
      </patternFill>
    </fill>
    <fill>
      <patternFill patternType="solid">
        <fgColor indexed="13"/>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
      <patternFill patternType="solid">
        <fgColor rgb="FF00B0F0"/>
        <bgColor indexed="64"/>
      </patternFill>
    </fill>
    <fill>
      <patternFill patternType="solid">
        <fgColor rgb="FFCCCC00"/>
        <bgColor indexed="64"/>
      </patternFill>
    </fill>
    <fill>
      <patternFill patternType="solid">
        <fgColor theme="4" tint="0.79998168889431442"/>
        <bgColor theme="4" tint="0.79998168889431442"/>
      </patternFill>
    </fill>
    <fill>
      <patternFill patternType="solid">
        <fgColor indexed="9"/>
        <bgColor indexed="64"/>
      </patternFill>
    </fill>
    <fill>
      <patternFill patternType="solid">
        <fgColor theme="0"/>
        <bgColor theme="4" tint="0.79998168889431442"/>
      </patternFill>
    </fill>
    <fill>
      <patternFill patternType="solid">
        <fgColor rgb="FFFFFFFF"/>
        <bgColor indexed="64"/>
      </patternFill>
    </fill>
    <fill>
      <patternFill patternType="solid">
        <fgColor rgb="FFD60093"/>
        <bgColor indexed="64"/>
      </patternFill>
    </fill>
    <fill>
      <patternFill patternType="solid">
        <fgColor theme="9" tint="0.59999389629810485"/>
        <bgColor theme="4" tint="0.79998168889431442"/>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theme="4" tint="0.79998168889431442"/>
      </patternFill>
    </fill>
    <fill>
      <patternFill patternType="solid">
        <fgColor rgb="FF00B0F0"/>
        <bgColor theme="4" tint="0.79998168889431442"/>
      </patternFill>
    </fill>
    <fill>
      <patternFill patternType="solid">
        <fgColor theme="7" tint="-0.249977111117893"/>
        <bgColor indexed="64"/>
      </patternFill>
    </fill>
    <fill>
      <patternFill patternType="solid">
        <fgColor theme="0" tint="-0.249977111117893"/>
        <bgColor indexed="64"/>
      </patternFill>
    </fill>
    <fill>
      <patternFill patternType="solid">
        <fgColor rgb="FF70AD47"/>
        <bgColor indexed="64"/>
      </patternFill>
    </fill>
    <fill>
      <patternFill patternType="solid">
        <fgColor rgb="FF00B050"/>
        <bgColor indexed="64"/>
      </patternFill>
    </fill>
    <fill>
      <patternFill patternType="solid">
        <fgColor theme="4" tint="0.39997558519241921"/>
        <bgColor theme="4" tint="0.79998168889431442"/>
      </patternFill>
    </fill>
    <fill>
      <patternFill patternType="solid">
        <fgColor theme="4" tint="0.39997558519241921"/>
        <bgColor indexed="64"/>
      </patternFill>
    </fill>
    <fill>
      <patternFill patternType="solid">
        <fgColor theme="2" tint="-0.24997711111789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style="medium">
        <color rgb="FF000000"/>
      </top>
      <bottom/>
      <diagonal/>
    </border>
    <border>
      <left style="thin">
        <color rgb="FF000000"/>
      </left>
      <right style="medium">
        <color rgb="FF000000"/>
      </right>
      <top/>
      <bottom/>
      <diagonal/>
    </border>
    <border>
      <left/>
      <right style="thin">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diagonal/>
    </border>
    <border>
      <left/>
      <right style="medium">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medium">
        <color rgb="FF000000"/>
      </right>
      <top/>
      <bottom/>
      <diagonal/>
    </border>
    <border>
      <left/>
      <right style="thin">
        <color rgb="FF000000"/>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rgb="FF70AD47"/>
      </left>
      <right/>
      <top style="thin">
        <color rgb="FF70AD47"/>
      </top>
      <bottom style="thin">
        <color rgb="FF70AD47"/>
      </bottom>
      <diagonal/>
    </border>
    <border>
      <left/>
      <right style="thin">
        <color rgb="FF70AD47"/>
      </right>
      <top style="thin">
        <color rgb="FF70AD47"/>
      </top>
      <bottom style="thin">
        <color rgb="FF70AD47"/>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6">
    <xf numFmtId="0" fontId="0" fillId="0" borderId="0"/>
    <xf numFmtId="0" fontId="1" fillId="0" borderId="0"/>
    <xf numFmtId="9" fontId="7" fillId="0" borderId="0" applyFont="0" applyFill="0" applyBorder="0" applyAlignment="0" applyProtection="0"/>
    <xf numFmtId="0" fontId="7" fillId="0" borderId="0"/>
    <xf numFmtId="43" fontId="7" fillId="0" borderId="0" applyFont="0" applyFill="0" applyBorder="0" applyAlignment="0" applyProtection="0"/>
    <xf numFmtId="0" fontId="1" fillId="0" borderId="0"/>
  </cellStyleXfs>
  <cellXfs count="436">
    <xf numFmtId="0" fontId="0" fillId="0" borderId="0" xfId="0"/>
    <xf numFmtId="0" fontId="2" fillId="0" borderId="0" xfId="1" applyFont="1" applyAlignment="1">
      <alignment wrapText="1"/>
    </xf>
    <xf numFmtId="0" fontId="2" fillId="0" borderId="0" xfId="1" applyFont="1" applyAlignment="1">
      <alignment horizontal="right" wrapText="1"/>
    </xf>
    <xf numFmtId="0" fontId="2" fillId="0" borderId="0" xfId="1" applyFont="1" applyAlignment="1">
      <alignment horizontal="left" wrapText="1"/>
    </xf>
    <xf numFmtId="0" fontId="2" fillId="0" borderId="0" xfId="1" applyFont="1" applyAlignment="1">
      <alignment horizontal="center" vertical="center" wrapText="1"/>
    </xf>
    <xf numFmtId="0" fontId="3" fillId="0" borderId="0" xfId="1" applyFont="1" applyAlignment="1">
      <alignment wrapText="1"/>
    </xf>
    <xf numFmtId="0" fontId="3" fillId="0" borderId="0" xfId="1" applyFont="1" applyAlignment="1">
      <alignment horizontal="left"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5" fillId="3"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2" fillId="3" borderId="1" xfId="1" applyFont="1" applyFill="1" applyBorder="1" applyAlignment="1">
      <alignment horizontal="center" vertical="center" wrapText="1"/>
    </xf>
    <xf numFmtId="0" fontId="1" fillId="0" borderId="0" xfId="1"/>
    <xf numFmtId="2" fontId="1" fillId="0" borderId="0" xfId="1" applyNumberFormat="1"/>
    <xf numFmtId="9" fontId="8" fillId="4" borderId="1" xfId="2" applyFont="1" applyFill="1" applyBorder="1"/>
    <xf numFmtId="0" fontId="8" fillId="4" borderId="1" xfId="1" applyFont="1" applyFill="1" applyBorder="1" applyAlignment="1">
      <alignment horizontal="center"/>
    </xf>
    <xf numFmtId="164" fontId="1" fillId="0" borderId="0" xfId="1" applyNumberFormat="1"/>
    <xf numFmtId="9" fontId="8" fillId="0" borderId="1" xfId="2" applyFont="1" applyBorder="1"/>
    <xf numFmtId="0" fontId="8" fillId="0" borderId="1" xfId="1" applyFont="1" applyBorder="1" applyAlignment="1">
      <alignment horizontal="center"/>
    </xf>
    <xf numFmtId="0" fontId="0" fillId="0" borderId="0" xfId="0" applyAlignment="1">
      <alignment horizontal="center"/>
    </xf>
    <xf numFmtId="0" fontId="6" fillId="0" borderId="0" xfId="0" applyFont="1" applyAlignment="1">
      <alignment horizontal="center"/>
    </xf>
    <xf numFmtId="9" fontId="2" fillId="0" borderId="0" xfId="1" applyNumberFormat="1" applyFont="1" applyAlignment="1">
      <alignment wrapText="1"/>
    </xf>
    <xf numFmtId="9" fontId="8" fillId="0" borderId="1" xfId="2" applyFont="1" applyBorder="1" applyAlignment="1">
      <alignment horizontal="center"/>
    </xf>
    <xf numFmtId="0" fontId="5" fillId="0" borderId="0" xfId="1" applyFont="1" applyAlignment="1">
      <alignment horizontal="center" wrapText="1"/>
    </xf>
    <xf numFmtId="2" fontId="5" fillId="0" borderId="0" xfId="1" applyNumberFormat="1" applyFont="1" applyAlignment="1">
      <alignment horizontal="center" wrapText="1"/>
    </xf>
    <xf numFmtId="0" fontId="4" fillId="0" borderId="0" xfId="1" applyFont="1" applyAlignment="1">
      <alignment horizontal="center"/>
    </xf>
    <xf numFmtId="0" fontId="4" fillId="0" borderId="0" xfId="1" applyFont="1" applyAlignment="1">
      <alignment horizontal="center" wrapText="1"/>
    </xf>
    <xf numFmtId="9" fontId="7" fillId="0" borderId="0" xfId="2" applyFont="1" applyBorder="1" applyAlignment="1">
      <alignment horizontal="right"/>
    </xf>
    <xf numFmtId="9" fontId="1" fillId="0" borderId="0" xfId="1" applyNumberFormat="1"/>
    <xf numFmtId="0" fontId="8" fillId="2" borderId="1" xfId="1" applyFont="1" applyFill="1" applyBorder="1" applyAlignment="1">
      <alignment horizontal="center"/>
    </xf>
    <xf numFmtId="9" fontId="8" fillId="2" borderId="1" xfId="2" applyFont="1" applyFill="1" applyBorder="1" applyAlignment="1">
      <alignment horizontal="center"/>
    </xf>
    <xf numFmtId="0" fontId="7" fillId="0" borderId="0" xfId="3"/>
    <xf numFmtId="0" fontId="9" fillId="4" borderId="1" xfId="3" applyFont="1" applyFill="1" applyBorder="1" applyAlignment="1">
      <alignment horizontal="center"/>
    </xf>
    <xf numFmtId="0" fontId="9" fillId="4" borderId="1" xfId="3" applyFont="1" applyFill="1" applyBorder="1" applyAlignment="1">
      <alignment horizontal="left"/>
    </xf>
    <xf numFmtId="165" fontId="8" fillId="0" borderId="1" xfId="4" applyNumberFormat="1" applyFont="1" applyFill="1" applyBorder="1"/>
    <xf numFmtId="0" fontId="8" fillId="0" borderId="1" xfId="3" applyFont="1" applyBorder="1" applyAlignment="1">
      <alignment horizontal="center"/>
    </xf>
    <xf numFmtId="0" fontId="8" fillId="0" borderId="1" xfId="3" applyFont="1" applyBorder="1"/>
    <xf numFmtId="165" fontId="8" fillId="5" borderId="1" xfId="4" applyNumberFormat="1" applyFont="1" applyFill="1" applyBorder="1"/>
    <xf numFmtId="0" fontId="8" fillId="5" borderId="1" xfId="3" applyFont="1" applyFill="1" applyBorder="1" applyAlignment="1">
      <alignment horizontal="center"/>
    </xf>
    <xf numFmtId="0" fontId="8" fillId="5" borderId="1" xfId="3" applyFont="1" applyFill="1" applyBorder="1"/>
    <xf numFmtId="0" fontId="8" fillId="4" borderId="1" xfId="3" applyFont="1" applyFill="1" applyBorder="1" applyAlignment="1">
      <alignment horizontal="center"/>
    </xf>
    <xf numFmtId="0" fontId="8" fillId="4" borderId="1" xfId="3" applyFont="1" applyFill="1" applyBorder="1" applyAlignment="1">
      <alignment horizontal="left"/>
    </xf>
    <xf numFmtId="0" fontId="10" fillId="6" borderId="7" xfId="3" applyFont="1" applyFill="1"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1" fillId="0" borderId="15" xfId="3" applyFont="1" applyBorder="1" applyAlignment="1">
      <alignment horizontal="center" vertical="center" wrapText="1"/>
    </xf>
    <xf numFmtId="0" fontId="11" fillId="0" borderId="16" xfId="3" applyFont="1" applyBorder="1" applyAlignment="1">
      <alignment horizontal="center" vertical="center" wrapText="1"/>
    </xf>
    <xf numFmtId="0" fontId="10" fillId="2" borderId="8" xfId="3" applyFont="1" applyFill="1" applyBorder="1" applyAlignment="1">
      <alignment horizontal="center" vertical="center" wrapText="1"/>
    </xf>
    <xf numFmtId="0" fontId="10" fillId="2" borderId="9" xfId="3" applyFont="1" applyFill="1" applyBorder="1" applyAlignment="1">
      <alignment horizontal="center" vertical="center" wrapText="1"/>
    </xf>
    <xf numFmtId="0" fontId="11" fillId="2" borderId="10" xfId="3" applyFont="1" applyFill="1" applyBorder="1" applyAlignment="1">
      <alignment horizontal="center" vertical="center" wrapText="1"/>
    </xf>
    <xf numFmtId="0" fontId="10" fillId="2" borderId="17" xfId="3" applyFont="1" applyFill="1" applyBorder="1" applyAlignment="1">
      <alignment horizontal="center" vertical="center" wrapText="1"/>
    </xf>
    <xf numFmtId="0" fontId="11" fillId="2" borderId="5" xfId="3" applyFont="1" applyFill="1" applyBorder="1" applyAlignment="1">
      <alignment horizontal="center" vertical="center" wrapText="1"/>
    </xf>
    <xf numFmtId="0" fontId="10" fillId="2" borderId="20" xfId="3" applyFont="1" applyFill="1" applyBorder="1" applyAlignment="1">
      <alignment horizontal="left" vertical="center" wrapText="1"/>
    </xf>
    <xf numFmtId="0" fontId="11" fillId="0" borderId="21" xfId="3" applyFont="1" applyBorder="1" applyAlignment="1">
      <alignment horizontal="center" vertical="center" wrapText="1"/>
    </xf>
    <xf numFmtId="0" fontId="11" fillId="6" borderId="6" xfId="3" applyFont="1" applyFill="1" applyBorder="1" applyAlignment="1">
      <alignment horizontal="center" vertical="center" wrapText="1"/>
    </xf>
    <xf numFmtId="0" fontId="11" fillId="0" borderId="12" xfId="3" applyFont="1" applyBorder="1" applyAlignment="1">
      <alignment horizontal="left" vertical="center" wrapText="1"/>
    </xf>
    <xf numFmtId="0" fontId="11" fillId="0" borderId="0" xfId="3" applyFont="1" applyAlignment="1">
      <alignment horizontal="center" vertical="center" wrapText="1"/>
    </xf>
    <xf numFmtId="0" fontId="11" fillId="0" borderId="10" xfId="3" applyFont="1" applyBorder="1" applyAlignment="1">
      <alignment horizontal="left" vertical="center" wrapText="1"/>
    </xf>
    <xf numFmtId="0" fontId="10" fillId="2" borderId="22" xfId="3" applyFont="1" applyFill="1" applyBorder="1" applyAlignment="1">
      <alignment horizontal="center" vertical="center" wrapText="1"/>
    </xf>
    <xf numFmtId="0" fontId="11" fillId="0" borderId="23" xfId="3" applyFont="1" applyBorder="1" applyAlignment="1">
      <alignment horizontal="center" vertical="center" wrapText="1"/>
    </xf>
    <xf numFmtId="0" fontId="10" fillId="6" borderId="24" xfId="3" applyFont="1" applyFill="1" applyBorder="1" applyAlignment="1">
      <alignment horizontal="center" vertical="center" wrapText="1"/>
    </xf>
    <xf numFmtId="0" fontId="10" fillId="6" borderId="25" xfId="3" applyFont="1" applyFill="1" applyBorder="1" applyAlignment="1">
      <alignment horizontal="center" vertical="center" wrapText="1"/>
    </xf>
    <xf numFmtId="0" fontId="8" fillId="0" borderId="1" xfId="3" quotePrefix="1" applyFont="1" applyBorder="1" applyAlignment="1">
      <alignment horizontal="center"/>
    </xf>
    <xf numFmtId="0" fontId="12" fillId="0" borderId="0" xfId="3" applyFont="1" applyAlignment="1">
      <alignment horizontal="left" vertical="center" wrapText="1"/>
    </xf>
    <xf numFmtId="0" fontId="8" fillId="4" borderId="1" xfId="3" applyFont="1" applyFill="1" applyBorder="1" applyAlignment="1">
      <alignment horizontal="center" vertical="center" wrapText="1"/>
    </xf>
    <xf numFmtId="0" fontId="8" fillId="2" borderId="1" xfId="3" applyFont="1" applyFill="1" applyBorder="1" applyAlignment="1">
      <alignment horizontal="center" vertical="center" wrapText="1"/>
    </xf>
    <xf numFmtId="0" fontId="8" fillId="2" borderId="1" xfId="3" applyFont="1" applyFill="1" applyBorder="1" applyAlignment="1">
      <alignment horizontal="center"/>
    </xf>
    <xf numFmtId="0" fontId="8" fillId="0" borderId="0" xfId="3" applyFont="1" applyAlignment="1">
      <alignment horizontal="center" vertical="center" wrapText="1"/>
    </xf>
    <xf numFmtId="0" fontId="8" fillId="0" borderId="0" xfId="3" applyFont="1" applyAlignment="1">
      <alignment horizontal="center"/>
    </xf>
    <xf numFmtId="0" fontId="8" fillId="0" borderId="0" xfId="3" applyFont="1"/>
    <xf numFmtId="0" fontId="13" fillId="0" borderId="1" xfId="3" applyFont="1" applyBorder="1" applyAlignment="1">
      <alignment horizontal="center"/>
    </xf>
    <xf numFmtId="0" fontId="13" fillId="2" borderId="1" xfId="3" applyFont="1" applyFill="1" applyBorder="1" applyAlignment="1">
      <alignment horizontal="center"/>
    </xf>
    <xf numFmtId="0" fontId="13" fillId="0" borderId="1" xfId="3" applyFont="1" applyBorder="1" applyAlignment="1">
      <alignment horizontal="left"/>
    </xf>
    <xf numFmtId="0" fontId="13" fillId="2" borderId="1" xfId="3" applyFont="1" applyFill="1" applyBorder="1" applyAlignment="1">
      <alignment horizontal="left"/>
    </xf>
    <xf numFmtId="16" fontId="1" fillId="0" borderId="0" xfId="1" quotePrefix="1" applyNumberFormat="1"/>
    <xf numFmtId="0" fontId="1" fillId="0" borderId="0" xfId="1" quotePrefix="1"/>
    <xf numFmtId="0" fontId="7" fillId="0" borderId="0" xfId="1" applyFont="1"/>
    <xf numFmtId="0" fontId="4" fillId="0" borderId="0" xfId="1" applyFont="1" applyAlignment="1">
      <alignment horizontal="right" vertical="center" wrapText="1"/>
    </xf>
    <xf numFmtId="0" fontId="4" fillId="0" borderId="0" xfId="1" applyFont="1" applyAlignment="1">
      <alignment wrapText="1"/>
    </xf>
    <xf numFmtId="0" fontId="2" fillId="0" borderId="1" xfId="1" applyFont="1" applyBorder="1" applyAlignment="1">
      <alignment horizontal="left" vertical="center" wrapText="1"/>
    </xf>
    <xf numFmtId="0" fontId="5" fillId="0" borderId="1" xfId="1" applyFont="1" applyBorder="1" applyAlignment="1">
      <alignment horizontal="left" vertical="center" wrapText="1"/>
    </xf>
    <xf numFmtId="0" fontId="14" fillId="0" borderId="1" xfId="0" applyFont="1" applyBorder="1" applyAlignment="1">
      <alignment horizontal="left" vertical="center"/>
    </xf>
    <xf numFmtId="0" fontId="5" fillId="3" borderId="1" xfId="1" applyFont="1" applyFill="1" applyBorder="1" applyAlignment="1">
      <alignment horizontal="left" vertical="center" wrapText="1"/>
    </xf>
    <xf numFmtId="0" fontId="4" fillId="7" borderId="0" xfId="1" applyFont="1" applyFill="1" applyAlignment="1">
      <alignment horizontal="center" vertical="center" wrapText="1"/>
    </xf>
    <xf numFmtId="0" fontId="3" fillId="9" borderId="0" xfId="1" applyFont="1" applyFill="1" applyAlignment="1">
      <alignment horizontal="center" vertical="center" wrapText="1"/>
    </xf>
    <xf numFmtId="0" fontId="3" fillId="10" borderId="1" xfId="1" applyFont="1" applyFill="1" applyBorder="1" applyAlignment="1">
      <alignment horizontal="center" vertical="center" wrapText="1"/>
    </xf>
    <xf numFmtId="0" fontId="3" fillId="0" borderId="1" xfId="1" applyFont="1" applyBorder="1" applyAlignment="1">
      <alignment horizontal="center" vertical="center" wrapText="1"/>
    </xf>
    <xf numFmtId="0" fontId="2" fillId="0" borderId="0" xfId="1" applyFont="1" applyAlignment="1">
      <alignment horizontal="left" vertical="center" wrapText="1"/>
    </xf>
    <xf numFmtId="0" fontId="2" fillId="0" borderId="1" xfId="1" applyFont="1" applyBorder="1" applyAlignment="1">
      <alignment horizontal="center" vertical="center" wrapText="1"/>
    </xf>
    <xf numFmtId="0" fontId="8" fillId="8" borderId="1" xfId="1" applyFont="1" applyFill="1" applyBorder="1" applyAlignment="1">
      <alignment horizontal="center"/>
    </xf>
    <xf numFmtId="9" fontId="8" fillId="8" borderId="1" xfId="2" applyFont="1" applyFill="1" applyBorder="1" applyAlignment="1">
      <alignment horizontal="center"/>
    </xf>
    <xf numFmtId="0" fontId="8" fillId="0" borderId="0" xfId="1" applyFont="1" applyAlignment="1">
      <alignment horizontal="center"/>
    </xf>
    <xf numFmtId="9" fontId="8" fillId="0" borderId="0" xfId="2" applyFont="1" applyFill="1" applyBorder="1" applyAlignment="1">
      <alignment horizontal="center"/>
    </xf>
    <xf numFmtId="0" fontId="0" fillId="0" borderId="0" xfId="0" applyAlignment="1">
      <alignment horizontal="left"/>
    </xf>
    <xf numFmtId="0" fontId="4" fillId="2" borderId="26" xfId="1" applyFont="1" applyFill="1" applyBorder="1" applyAlignment="1">
      <alignment horizontal="center" wrapText="1"/>
    </xf>
    <xf numFmtId="0" fontId="3" fillId="6" borderId="26" xfId="1" applyFont="1" applyFill="1" applyBorder="1" applyAlignment="1">
      <alignment horizontal="center" vertical="center" wrapText="1"/>
    </xf>
    <xf numFmtId="0" fontId="2" fillId="3" borderId="0" xfId="1" applyFont="1" applyFill="1" applyAlignment="1">
      <alignment horizontal="center" vertical="center" wrapText="1"/>
    </xf>
    <xf numFmtId="16" fontId="2" fillId="0" borderId="1" xfId="1" applyNumberFormat="1" applyFont="1" applyBorder="1" applyAlignment="1">
      <alignment horizontal="center" vertical="center" wrapText="1"/>
    </xf>
    <xf numFmtId="14" fontId="2" fillId="0" borderId="1" xfId="1" applyNumberFormat="1" applyFont="1" applyBorder="1" applyAlignment="1">
      <alignment horizontal="center" vertical="center" wrapText="1"/>
    </xf>
    <xf numFmtId="16" fontId="2" fillId="3" borderId="1" xfId="1" applyNumberFormat="1" applyFont="1" applyFill="1" applyBorder="1" applyAlignment="1">
      <alignment horizontal="center" vertical="center" wrapText="1"/>
    </xf>
    <xf numFmtId="14" fontId="2" fillId="3" borderId="1" xfId="1" applyNumberFormat="1" applyFont="1" applyFill="1" applyBorder="1" applyAlignment="1">
      <alignment horizontal="center" vertical="center" wrapText="1"/>
    </xf>
    <xf numFmtId="16" fontId="2" fillId="0" borderId="1" xfId="1" quotePrefix="1" applyNumberFormat="1" applyFont="1" applyBorder="1" applyAlignment="1">
      <alignment horizontal="center" vertical="center" wrapText="1"/>
    </xf>
    <xf numFmtId="0" fontId="2" fillId="0" borderId="1" xfId="1" quotePrefix="1" applyFont="1" applyBorder="1" applyAlignment="1">
      <alignment horizontal="center" vertical="center" wrapText="1"/>
    </xf>
    <xf numFmtId="0" fontId="3" fillId="0" borderId="0" xfId="1" applyFont="1" applyAlignment="1">
      <alignment horizontal="center" vertical="center" wrapText="1"/>
    </xf>
    <xf numFmtId="0" fontId="3" fillId="8" borderId="0" xfId="1" applyFont="1" applyFill="1" applyAlignment="1">
      <alignment horizontal="center" vertical="center" wrapText="1"/>
    </xf>
    <xf numFmtId="0" fontId="6" fillId="8" borderId="27" xfId="0" applyFont="1" applyFill="1" applyBorder="1"/>
    <xf numFmtId="0" fontId="0" fillId="0" borderId="0" xfId="0" applyAlignment="1">
      <alignment horizontal="right"/>
    </xf>
    <xf numFmtId="0" fontId="6" fillId="0" borderId="0" xfId="0" applyFont="1"/>
    <xf numFmtId="0" fontId="8" fillId="4" borderId="1" xfId="0" applyFont="1" applyFill="1" applyBorder="1"/>
    <xf numFmtId="0" fontId="1" fillId="4" borderId="1" xfId="0" applyFont="1" applyFill="1" applyBorder="1"/>
    <xf numFmtId="0" fontId="1" fillId="12" borderId="1" xfId="0" applyFont="1" applyFill="1" applyBorder="1" applyAlignment="1">
      <alignment horizontal="center"/>
    </xf>
    <xf numFmtId="0" fontId="1" fillId="4" borderId="1" xfId="0" applyFont="1" applyFill="1" applyBorder="1" applyAlignment="1">
      <alignment horizontal="center"/>
    </xf>
    <xf numFmtId="0" fontId="6" fillId="11" borderId="1" xfId="0" applyFont="1" applyFill="1" applyBorder="1" applyAlignment="1">
      <alignment horizontal="right"/>
    </xf>
    <xf numFmtId="0" fontId="0" fillId="0" borderId="1" xfId="0" applyBorder="1" applyAlignment="1">
      <alignment horizontal="left"/>
    </xf>
    <xf numFmtId="0" fontId="1" fillId="4" borderId="26" xfId="0" applyFont="1" applyFill="1" applyBorder="1"/>
    <xf numFmtId="0" fontId="1" fillId="4" borderId="26" xfId="0" applyFont="1" applyFill="1" applyBorder="1" applyAlignment="1">
      <alignment horizontal="center"/>
    </xf>
    <xf numFmtId="0" fontId="6" fillId="0" borderId="0" xfId="0" applyFont="1" applyAlignment="1">
      <alignment horizontal="right"/>
    </xf>
    <xf numFmtId="0" fontId="6" fillId="0" borderId="0" xfId="0" applyFont="1" applyAlignment="1">
      <alignment horizontal="center" vertical="center"/>
    </xf>
    <xf numFmtId="0" fontId="1" fillId="0" borderId="0" xfId="1" applyAlignment="1">
      <alignment wrapText="1"/>
    </xf>
    <xf numFmtId="0" fontId="6" fillId="11" borderId="1" xfId="0" applyFont="1" applyFill="1" applyBorder="1" applyAlignment="1">
      <alignment horizontal="center" vertical="center"/>
    </xf>
    <xf numFmtId="0" fontId="6" fillId="11" borderId="1" xfId="0" applyFont="1" applyFill="1" applyBorder="1" applyAlignment="1">
      <alignment horizontal="right" vertical="center"/>
    </xf>
    <xf numFmtId="0" fontId="6" fillId="11" borderId="1" xfId="0" applyFont="1" applyFill="1" applyBorder="1" applyAlignment="1">
      <alignment vertical="center"/>
    </xf>
    <xf numFmtId="0" fontId="0" fillId="0" borderId="1" xfId="0" applyBorder="1" applyAlignment="1">
      <alignment horizontal="center" vertical="center"/>
    </xf>
    <xf numFmtId="0" fontId="0" fillId="0" borderId="0" xfId="0" applyAlignment="1">
      <alignment horizontal="center" vertical="center"/>
    </xf>
    <xf numFmtId="0" fontId="8" fillId="4" borderId="1" xfId="0" applyFont="1" applyFill="1" applyBorder="1" applyAlignment="1">
      <alignment horizontal="center"/>
    </xf>
    <xf numFmtId="0" fontId="8" fillId="12" borderId="1" xfId="0" applyFont="1" applyFill="1" applyBorder="1" applyAlignment="1">
      <alignment horizontal="center" vertical="center"/>
    </xf>
    <xf numFmtId="0" fontId="8" fillId="4" borderId="1" xfId="0" applyFont="1" applyFill="1" applyBorder="1" applyAlignment="1">
      <alignment horizontal="center" vertical="center"/>
    </xf>
    <xf numFmtId="0" fontId="6" fillId="0" borderId="1" xfId="0" applyFont="1" applyBorder="1" applyAlignment="1">
      <alignment horizontal="center" vertical="center"/>
    </xf>
    <xf numFmtId="0" fontId="3" fillId="7" borderId="0" xfId="1" applyFont="1" applyFill="1" applyAlignment="1">
      <alignment horizontal="center" vertical="center" wrapText="1"/>
    </xf>
    <xf numFmtId="0" fontId="15" fillId="2" borderId="1" xfId="1" applyFont="1" applyFill="1" applyBorder="1"/>
    <xf numFmtId="0" fontId="15" fillId="2" borderId="1" xfId="1" applyFont="1" applyFill="1" applyBorder="1" applyAlignment="1">
      <alignment horizontal="right" vertical="center"/>
    </xf>
    <xf numFmtId="0" fontId="0" fillId="0" borderId="1" xfId="0" applyBorder="1" applyAlignment="1">
      <alignment horizontal="right" vertical="center"/>
    </xf>
    <xf numFmtId="0" fontId="6" fillId="2" borderId="1" xfId="0" applyFont="1" applyFill="1" applyBorder="1" applyAlignment="1">
      <alignment horizontal="left"/>
    </xf>
    <xf numFmtId="0" fontId="6" fillId="2" borderId="1" xfId="0" applyFont="1" applyFill="1" applyBorder="1" applyAlignment="1">
      <alignment horizontal="right" vertical="center"/>
    </xf>
    <xf numFmtId="0" fontId="8" fillId="12" borderId="1" xfId="0" applyFont="1" applyFill="1" applyBorder="1" applyAlignment="1">
      <alignment horizontal="center"/>
    </xf>
    <xf numFmtId="0" fontId="0" fillId="8" borderId="27" xfId="0" applyFill="1" applyBorder="1"/>
    <xf numFmtId="0" fontId="8" fillId="4" borderId="1" xfId="0" applyFont="1" applyFill="1" applyBorder="1" applyAlignment="1">
      <alignment horizontal="center" textRotation="90"/>
    </xf>
    <xf numFmtId="0" fontId="8" fillId="0" borderId="1" xfId="0" applyFont="1" applyBorder="1" applyAlignment="1">
      <alignment horizontal="center"/>
    </xf>
    <xf numFmtId="0" fontId="19" fillId="8" borderId="1" xfId="3" applyFont="1" applyFill="1" applyBorder="1" applyAlignment="1">
      <alignment horizontal="center" vertical="center"/>
    </xf>
    <xf numFmtId="0" fontId="16" fillId="8" borderId="1" xfId="3" applyFont="1" applyFill="1" applyBorder="1" applyAlignment="1">
      <alignment horizontal="center" vertical="center"/>
    </xf>
    <xf numFmtId="0" fontId="19" fillId="8" borderId="1" xfId="3" applyFont="1" applyFill="1" applyBorder="1" applyAlignment="1">
      <alignment horizontal="center" vertical="center" wrapText="1"/>
    </xf>
    <xf numFmtId="0" fontId="17" fillId="8" borderId="1" xfId="3" applyFont="1" applyFill="1" applyBorder="1" applyAlignment="1">
      <alignment horizontal="center" vertical="center" wrapText="1"/>
    </xf>
    <xf numFmtId="0" fontId="16" fillId="0" borderId="1" xfId="3" applyFont="1" applyBorder="1" applyAlignment="1">
      <alignment horizontal="left" vertical="center"/>
    </xf>
    <xf numFmtId="0" fontId="16" fillId="0" borderId="1" xfId="3" applyFont="1" applyBorder="1" applyAlignment="1">
      <alignment horizontal="center" vertical="center"/>
    </xf>
    <xf numFmtId="0" fontId="16" fillId="0" borderId="1" xfId="3" quotePrefix="1" applyFont="1" applyBorder="1" applyAlignment="1">
      <alignment horizontal="center" vertical="center"/>
    </xf>
    <xf numFmtId="0" fontId="18" fillId="0" borderId="1" xfId="3" applyFont="1" applyBorder="1" applyAlignment="1">
      <alignment horizontal="center" vertical="center" wrapText="1"/>
    </xf>
    <xf numFmtId="0" fontId="19" fillId="0" borderId="1" xfId="3" applyFont="1" applyBorder="1" applyAlignment="1">
      <alignment horizontal="center" vertical="center"/>
    </xf>
    <xf numFmtId="0" fontId="18" fillId="8" borderId="1" xfId="3" applyFont="1" applyFill="1" applyBorder="1" applyAlignment="1">
      <alignment horizontal="center" vertical="center" wrapText="1"/>
    </xf>
    <xf numFmtId="0" fontId="6" fillId="13" borderId="0" xfId="0" applyFont="1" applyFill="1" applyAlignment="1">
      <alignment horizontal="right"/>
    </xf>
    <xf numFmtId="0" fontId="6" fillId="13" borderId="0" xfId="0" applyFont="1" applyFill="1"/>
    <xf numFmtId="0" fontId="6" fillId="13" borderId="0" xfId="0" applyFont="1" applyFill="1" applyAlignment="1">
      <alignment horizontal="center"/>
    </xf>
    <xf numFmtId="0" fontId="0" fillId="3" borderId="0" xfId="0" applyFill="1"/>
    <xf numFmtId="0" fontId="20" fillId="0" borderId="0" xfId="1" applyFont="1" applyAlignment="1">
      <alignment wrapText="1"/>
    </xf>
    <xf numFmtId="0" fontId="21" fillId="0" borderId="27" xfId="0" applyFont="1" applyBorder="1" applyAlignment="1">
      <alignment vertical="center" wrapText="1"/>
    </xf>
    <xf numFmtId="0" fontId="21" fillId="0" borderId="29" xfId="0" applyFont="1" applyBorder="1" applyAlignment="1">
      <alignment vertical="center" wrapText="1"/>
    </xf>
    <xf numFmtId="0" fontId="14" fillId="0" borderId="29" xfId="0" applyFont="1" applyBorder="1" applyAlignment="1">
      <alignment vertical="center"/>
    </xf>
    <xf numFmtId="0" fontId="22" fillId="14" borderId="29" xfId="0" applyFont="1" applyFill="1" applyBorder="1" applyAlignment="1">
      <alignment vertical="center" wrapText="1"/>
    </xf>
    <xf numFmtId="0" fontId="0" fillId="0" borderId="1" xfId="0" applyBorder="1" applyAlignment="1">
      <alignment horizontal="left" vertical="center"/>
    </xf>
    <xf numFmtId="0" fontId="0" fillId="0" borderId="0" xfId="0" applyAlignment="1">
      <alignment horizontal="left" vertical="center"/>
    </xf>
    <xf numFmtId="0" fontId="21" fillId="0" borderId="30" xfId="0" applyFont="1" applyBorder="1" applyAlignment="1">
      <alignment vertical="center" wrapText="1"/>
    </xf>
    <xf numFmtId="0" fontId="21" fillId="0" borderId="31" xfId="0" applyFont="1" applyBorder="1" applyAlignment="1">
      <alignment vertical="center" wrapText="1"/>
    </xf>
    <xf numFmtId="0" fontId="22" fillId="14" borderId="31" xfId="0" applyFont="1" applyFill="1" applyBorder="1" applyAlignment="1">
      <alignment vertical="center" wrapText="1"/>
    </xf>
    <xf numFmtId="0" fontId="21" fillId="0" borderId="1" xfId="0" applyFont="1" applyBorder="1" applyAlignment="1">
      <alignment vertical="center" wrapText="1"/>
    </xf>
    <xf numFmtId="0" fontId="4" fillId="2" borderId="26" xfId="1" applyFont="1" applyFill="1" applyBorder="1" applyAlignment="1">
      <alignment horizontal="center" vertical="center" wrapText="1"/>
    </xf>
    <xf numFmtId="0" fontId="6" fillId="8" borderId="0" xfId="0" applyFont="1" applyFill="1" applyAlignment="1">
      <alignment horizontal="center" vertical="center"/>
    </xf>
    <xf numFmtId="0" fontId="6" fillId="9" borderId="0" xfId="0" applyFont="1" applyFill="1" applyAlignment="1">
      <alignment horizontal="center" vertical="center"/>
    </xf>
    <xf numFmtId="0" fontId="6" fillId="15" borderId="0" xfId="0" applyFont="1" applyFill="1" applyAlignment="1">
      <alignment horizontal="center" vertical="center"/>
    </xf>
    <xf numFmtId="0" fontId="3" fillId="3" borderId="0" xfId="1" applyFont="1" applyFill="1" applyAlignment="1">
      <alignment horizontal="center" vertical="center" wrapText="1"/>
    </xf>
    <xf numFmtId="0" fontId="6" fillId="13" borderId="0" xfId="0" applyFont="1" applyFill="1" applyAlignment="1">
      <alignment horizontal="center" vertical="center"/>
    </xf>
    <xf numFmtId="0" fontId="0" fillId="3" borderId="0" xfId="0" applyFill="1" applyAlignment="1">
      <alignment horizontal="left" vertical="center"/>
    </xf>
    <xf numFmtId="0" fontId="0" fillId="3" borderId="0" xfId="0" applyFill="1" applyAlignment="1">
      <alignment horizontal="center" vertical="center"/>
    </xf>
    <xf numFmtId="0" fontId="6" fillId="13" borderId="0" xfId="0" applyFont="1" applyFill="1" applyAlignment="1">
      <alignment horizontal="right" vertical="center"/>
    </xf>
    <xf numFmtId="0" fontId="0" fillId="0" borderId="0" xfId="0" applyAlignment="1">
      <alignment vertical="center"/>
    </xf>
    <xf numFmtId="0" fontId="13" fillId="2" borderId="1" xfId="3" applyFont="1" applyFill="1" applyBorder="1" applyAlignment="1">
      <alignment horizontal="center" vertical="center"/>
    </xf>
    <xf numFmtId="0" fontId="13" fillId="0" borderId="1" xfId="3" applyFont="1" applyBorder="1" applyAlignment="1">
      <alignment horizontal="center" vertical="center"/>
    </xf>
    <xf numFmtId="0" fontId="7" fillId="3" borderId="0" xfId="3" applyFill="1"/>
    <xf numFmtId="0" fontId="13" fillId="3" borderId="0" xfId="3" applyFont="1" applyFill="1" applyAlignment="1">
      <alignment horizontal="center" vertical="center"/>
    </xf>
    <xf numFmtId="0" fontId="6" fillId="11" borderId="2" xfId="0" applyFont="1" applyFill="1" applyBorder="1" applyAlignment="1">
      <alignment vertical="center"/>
    </xf>
    <xf numFmtId="0" fontId="10" fillId="6" borderId="16" xfId="3" applyFont="1" applyFill="1" applyBorder="1" applyAlignment="1">
      <alignment horizontal="center" vertical="center" wrapText="1"/>
    </xf>
    <xf numFmtId="0" fontId="10" fillId="6" borderId="33" xfId="3" applyFont="1" applyFill="1" applyBorder="1" applyAlignment="1">
      <alignment horizontal="center" vertical="center" wrapText="1"/>
    </xf>
    <xf numFmtId="0" fontId="10" fillId="6" borderId="34" xfId="3" applyFont="1" applyFill="1" applyBorder="1" applyAlignment="1">
      <alignment horizontal="center" vertical="center" wrapText="1"/>
    </xf>
    <xf numFmtId="0" fontId="11" fillId="0" borderId="1" xfId="3" applyFont="1" applyBorder="1" applyAlignment="1">
      <alignment horizontal="left" vertical="top" wrapText="1"/>
    </xf>
    <xf numFmtId="0" fontId="10" fillId="6" borderId="1" xfId="3" applyFont="1" applyFill="1" applyBorder="1" applyAlignment="1">
      <alignment horizontal="center" vertical="center" wrapText="1"/>
    </xf>
    <xf numFmtId="0" fontId="0" fillId="6" borderId="1" xfId="0" applyFill="1" applyBorder="1" applyAlignment="1">
      <alignment horizontal="center" vertical="center"/>
    </xf>
    <xf numFmtId="2" fontId="0" fillId="0" borderId="1" xfId="0" applyNumberFormat="1" applyBorder="1" applyAlignment="1">
      <alignment horizontal="center" vertical="center"/>
    </xf>
    <xf numFmtId="0" fontId="6" fillId="11" borderId="4" xfId="0" applyFont="1" applyFill="1" applyBorder="1" applyAlignment="1">
      <alignment vertical="center"/>
    </xf>
    <xf numFmtId="0" fontId="0" fillId="0" borderId="35" xfId="0" applyBorder="1" applyAlignment="1">
      <alignment horizontal="center" vertical="center"/>
    </xf>
    <xf numFmtId="0" fontId="0" fillId="0" borderId="2" xfId="0" applyBorder="1" applyAlignment="1">
      <alignment horizontal="center" vertical="center"/>
    </xf>
    <xf numFmtId="0" fontId="0" fillId="0" borderId="36" xfId="0" applyBorder="1" applyAlignment="1">
      <alignment horizontal="center" vertical="center"/>
    </xf>
    <xf numFmtId="0" fontId="11" fillId="0" borderId="42" xfId="3" applyFont="1" applyBorder="1" applyAlignment="1">
      <alignment horizontal="left" vertical="top" wrapText="1"/>
    </xf>
    <xf numFmtId="0" fontId="6" fillId="16" borderId="27" xfId="0" applyFont="1" applyFill="1" applyBorder="1" applyAlignment="1">
      <alignment horizontal="center" vertical="center"/>
    </xf>
    <xf numFmtId="0" fontId="6" fillId="16" borderId="44" xfId="0" applyFont="1" applyFill="1" applyBorder="1" applyAlignment="1">
      <alignment horizontal="center" vertical="center"/>
    </xf>
    <xf numFmtId="0" fontId="6" fillId="16" borderId="28" xfId="0" applyFont="1" applyFill="1" applyBorder="1" applyAlignment="1">
      <alignment horizontal="center" vertical="center"/>
    </xf>
    <xf numFmtId="0" fontId="6" fillId="16" borderId="45" xfId="0" applyFont="1" applyFill="1" applyBorder="1" applyAlignment="1">
      <alignment horizontal="center" vertical="center"/>
    </xf>
    <xf numFmtId="0" fontId="6" fillId="16" borderId="43" xfId="0" applyFont="1" applyFill="1" applyBorder="1" applyAlignment="1">
      <alignment horizontal="center" vertical="center"/>
    </xf>
    <xf numFmtId="0" fontId="6" fillId="16" borderId="39" xfId="0" applyFont="1" applyFill="1" applyBorder="1" applyAlignment="1">
      <alignment horizontal="center" vertical="center"/>
    </xf>
    <xf numFmtId="0" fontId="6" fillId="16" borderId="40" xfId="0" applyFont="1" applyFill="1" applyBorder="1" applyAlignment="1">
      <alignment horizontal="center" vertical="center"/>
    </xf>
    <xf numFmtId="0" fontId="6" fillId="16" borderId="41" xfId="0" applyFont="1" applyFill="1" applyBorder="1" applyAlignment="1">
      <alignment horizontal="center" vertical="center"/>
    </xf>
    <xf numFmtId="0" fontId="0" fillId="17" borderId="42" xfId="0" applyFill="1" applyBorder="1" applyAlignment="1">
      <alignment horizontal="center" vertical="center"/>
    </xf>
    <xf numFmtId="0" fontId="7" fillId="0" borderId="1" xfId="3" applyBorder="1" applyAlignment="1">
      <alignment horizontal="center" vertical="center"/>
    </xf>
    <xf numFmtId="0" fontId="15" fillId="0" borderId="1" xfId="3" applyFont="1" applyBorder="1" applyAlignment="1">
      <alignment horizontal="center" vertical="center"/>
    </xf>
    <xf numFmtId="0" fontId="23" fillId="0" borderId="1" xfId="3" applyFont="1" applyBorder="1" applyAlignment="1">
      <alignment horizontal="center" vertical="center"/>
    </xf>
    <xf numFmtId="0" fontId="23" fillId="18" borderId="1" xfId="3" applyFont="1" applyFill="1" applyBorder="1" applyAlignment="1">
      <alignment horizontal="center" vertical="center"/>
    </xf>
    <xf numFmtId="0" fontId="10" fillId="6" borderId="0" xfId="3" applyFont="1" applyFill="1" applyAlignment="1">
      <alignment horizontal="center" vertical="center" wrapText="1"/>
    </xf>
    <xf numFmtId="166" fontId="0" fillId="0" borderId="0" xfId="0" applyNumberFormat="1"/>
    <xf numFmtId="0" fontId="8" fillId="0" borderId="0" xfId="1" applyFont="1" applyAlignment="1">
      <alignment horizontal="center" vertical="center"/>
    </xf>
    <xf numFmtId="0" fontId="1" fillId="0" borderId="0" xfId="1" applyAlignment="1">
      <alignment horizontal="center" vertical="center"/>
    </xf>
    <xf numFmtId="0" fontId="24" fillId="17" borderId="26" xfId="1" applyFont="1" applyFill="1" applyBorder="1" applyAlignment="1">
      <alignment horizontal="center" vertical="center"/>
    </xf>
    <xf numFmtId="0" fontId="8" fillId="0" borderId="26" xfId="1" applyFont="1" applyBorder="1" applyAlignment="1">
      <alignment horizontal="center" vertical="center"/>
    </xf>
    <xf numFmtId="0" fontId="8" fillId="17" borderId="48" xfId="1" applyFont="1" applyFill="1" applyBorder="1" applyAlignment="1">
      <alignment horizontal="center" vertical="center"/>
    </xf>
    <xf numFmtId="0" fontId="8" fillId="0" borderId="49" xfId="1" applyFont="1" applyBorder="1" applyAlignment="1">
      <alignment horizontal="center" vertical="center"/>
    </xf>
    <xf numFmtId="0" fontId="8" fillId="0" borderId="50" xfId="1" applyFont="1" applyBorder="1" applyAlignment="1">
      <alignment horizontal="center" vertical="center"/>
    </xf>
    <xf numFmtId="0" fontId="24" fillId="0" borderId="54" xfId="1" applyFont="1" applyBorder="1" applyAlignment="1">
      <alignment horizontal="center" vertical="center"/>
    </xf>
    <xf numFmtId="0" fontId="8" fillId="17" borderId="37" xfId="1" applyFont="1" applyFill="1" applyBorder="1" applyAlignment="1">
      <alignment horizontal="center" vertical="center"/>
    </xf>
    <xf numFmtId="0" fontId="8" fillId="0" borderId="38" xfId="1" applyFont="1" applyBorder="1" applyAlignment="1">
      <alignment horizontal="center" vertical="center"/>
    </xf>
    <xf numFmtId="0" fontId="8" fillId="0" borderId="51" xfId="1" applyFont="1" applyBorder="1" applyAlignment="1">
      <alignment horizontal="center" vertical="center"/>
    </xf>
    <xf numFmtId="0" fontId="24" fillId="0" borderId="55" xfId="1" applyFont="1" applyBorder="1" applyAlignment="1">
      <alignment horizontal="center" vertical="center"/>
    </xf>
    <xf numFmtId="0" fontId="24" fillId="17" borderId="30" xfId="1" applyFont="1" applyFill="1" applyBorder="1" applyAlignment="1">
      <alignment horizontal="center" vertical="center"/>
    </xf>
    <xf numFmtId="0" fontId="15" fillId="17" borderId="39" xfId="1" applyFont="1" applyFill="1" applyBorder="1" applyAlignment="1">
      <alignment horizontal="center" vertical="center"/>
    </xf>
    <xf numFmtId="0" fontId="8" fillId="0" borderId="40" xfId="1" applyFont="1" applyBorder="1" applyAlignment="1">
      <alignment horizontal="center" vertical="center"/>
    </xf>
    <xf numFmtId="0" fontId="8" fillId="0" borderId="41" xfId="1" applyFont="1" applyBorder="1" applyAlignment="1">
      <alignment horizontal="center" vertical="center"/>
    </xf>
    <xf numFmtId="0" fontId="24" fillId="0" borderId="27" xfId="1" applyFont="1" applyBorder="1" applyAlignment="1">
      <alignment horizontal="center" vertical="center"/>
    </xf>
    <xf numFmtId="0" fontId="24" fillId="17" borderId="27" xfId="1" applyFont="1" applyFill="1" applyBorder="1" applyAlignment="1">
      <alignment horizontal="center" vertical="center"/>
    </xf>
    <xf numFmtId="0" fontId="1" fillId="0" borderId="0" xfId="5"/>
    <xf numFmtId="0" fontId="6" fillId="11" borderId="28" xfId="0" applyFont="1" applyFill="1" applyBorder="1" applyAlignment="1">
      <alignment horizontal="center" vertical="center"/>
    </xf>
    <xf numFmtId="2" fontId="7" fillId="0" borderId="0" xfId="3" applyNumberFormat="1"/>
    <xf numFmtId="2" fontId="26" fillId="0" borderId="9" xfId="3" applyNumberFormat="1" applyFont="1" applyBorder="1" applyAlignment="1">
      <alignment horizontal="center" vertical="center" wrapText="1"/>
    </xf>
    <xf numFmtId="167" fontId="8" fillId="0" borderId="0" xfId="3" applyNumberFormat="1" applyFont="1"/>
    <xf numFmtId="0" fontId="8" fillId="0" borderId="1" xfId="1" applyFont="1" applyBorder="1" applyAlignment="1">
      <alignment horizontal="center" vertical="center"/>
    </xf>
    <xf numFmtId="9" fontId="8" fillId="0" borderId="1" xfId="2" applyFont="1" applyBorder="1" applyAlignment="1">
      <alignment horizontal="center" vertical="center"/>
    </xf>
    <xf numFmtId="0" fontId="24" fillId="6" borderId="1" xfId="1" applyFont="1" applyFill="1" applyBorder="1" applyAlignment="1">
      <alignment horizontal="center" vertical="center"/>
    </xf>
    <xf numFmtId="9" fontId="24" fillId="6" borderId="1" xfId="2" applyFont="1" applyFill="1" applyBorder="1" applyAlignment="1">
      <alignment horizontal="center" vertical="center"/>
    </xf>
    <xf numFmtId="164" fontId="8" fillId="0" borderId="1" xfId="2" applyNumberFormat="1" applyFont="1" applyBorder="1" applyAlignment="1">
      <alignment horizontal="center"/>
    </xf>
    <xf numFmtId="164" fontId="8" fillId="0" borderId="1" xfId="2" applyNumberFormat="1" applyFont="1" applyBorder="1" applyAlignment="1">
      <alignment horizontal="center" vertical="center"/>
    </xf>
    <xf numFmtId="0" fontId="6" fillId="19" borderId="1" xfId="0" applyFont="1" applyFill="1" applyBorder="1" applyAlignment="1">
      <alignment horizontal="center" vertical="center"/>
    </xf>
    <xf numFmtId="0" fontId="6" fillId="19" borderId="56" xfId="0" applyFont="1" applyFill="1" applyBorder="1" applyAlignment="1">
      <alignment horizontal="center" vertical="center"/>
    </xf>
    <xf numFmtId="0" fontId="0" fillId="0" borderId="36" xfId="0" applyBorder="1" applyAlignment="1">
      <alignment horizontal="left" vertical="center"/>
    </xf>
    <xf numFmtId="0" fontId="0" fillId="0" borderId="56" xfId="0" applyBorder="1" applyAlignment="1">
      <alignment horizontal="center" vertical="center"/>
    </xf>
    <xf numFmtId="0" fontId="6" fillId="19" borderId="37" xfId="0" applyFont="1" applyFill="1" applyBorder="1" applyAlignment="1">
      <alignment horizontal="center" vertical="center"/>
    </xf>
    <xf numFmtId="0" fontId="6" fillId="19" borderId="38" xfId="0" applyFont="1" applyFill="1" applyBorder="1" applyAlignment="1">
      <alignment horizontal="center" vertical="center"/>
    </xf>
    <xf numFmtId="0" fontId="6" fillId="19" borderId="51" xfId="0" applyFont="1" applyFill="1" applyBorder="1" applyAlignment="1">
      <alignment horizontal="center" vertical="center"/>
    </xf>
    <xf numFmtId="0" fontId="0" fillId="0" borderId="28" xfId="0" applyBorder="1" applyAlignment="1">
      <alignment horizontal="left" vertical="center"/>
    </xf>
    <xf numFmtId="0" fontId="6" fillId="19" borderId="26" xfId="0" applyFont="1" applyFill="1" applyBorder="1" applyAlignment="1">
      <alignment horizontal="center" vertical="center"/>
    </xf>
    <xf numFmtId="0" fontId="2" fillId="0" borderId="26" xfId="1" applyFont="1" applyBorder="1" applyAlignment="1">
      <alignment horizontal="center" vertical="center" wrapText="1"/>
    </xf>
    <xf numFmtId="0" fontId="2" fillId="3" borderId="26" xfId="1" applyFont="1" applyFill="1" applyBorder="1" applyAlignment="1">
      <alignment horizontal="center" vertical="center" wrapText="1"/>
    </xf>
    <xf numFmtId="0" fontId="5" fillId="0" borderId="26" xfId="1" applyFont="1" applyBorder="1" applyAlignment="1">
      <alignment horizontal="center" vertical="center" wrapText="1"/>
    </xf>
    <xf numFmtId="0" fontId="5" fillId="3" borderId="26" xfId="1" applyFont="1" applyFill="1" applyBorder="1" applyAlignment="1">
      <alignment horizontal="left" vertical="center" wrapText="1"/>
    </xf>
    <xf numFmtId="0" fontId="22" fillId="14" borderId="57" xfId="0" applyFont="1" applyFill="1" applyBorder="1" applyAlignment="1">
      <alignment vertical="center" wrapText="1"/>
    </xf>
    <xf numFmtId="0" fontId="22" fillId="14" borderId="53" xfId="0" applyFont="1" applyFill="1" applyBorder="1" applyAlignment="1">
      <alignment vertical="center" wrapText="1"/>
    </xf>
    <xf numFmtId="0" fontId="0" fillId="0" borderId="26" xfId="0" applyBorder="1" applyAlignment="1">
      <alignment horizontal="left" vertical="center"/>
    </xf>
    <xf numFmtId="0" fontId="21" fillId="0" borderId="57" xfId="0" applyFont="1" applyBorder="1" applyAlignment="1">
      <alignment vertical="center" wrapText="1"/>
    </xf>
    <xf numFmtId="0" fontId="3" fillId="8" borderId="48" xfId="1" applyFont="1" applyFill="1" applyBorder="1" applyAlignment="1">
      <alignment horizontal="center" vertical="center" wrapText="1"/>
    </xf>
    <xf numFmtId="0" fontId="6" fillId="8" borderId="50" xfId="0" applyFont="1" applyFill="1" applyBorder="1" applyAlignment="1">
      <alignment horizontal="center" vertical="center"/>
    </xf>
    <xf numFmtId="0" fontId="2" fillId="0" borderId="36" xfId="1" applyFont="1" applyBorder="1" applyAlignment="1">
      <alignment horizontal="center" vertical="center" wrapText="1"/>
    </xf>
    <xf numFmtId="0" fontId="21" fillId="0" borderId="56" xfId="0" applyFont="1" applyBorder="1" applyAlignment="1">
      <alignment horizontal="left" vertical="center" wrapText="1"/>
    </xf>
    <xf numFmtId="0" fontId="2" fillId="3" borderId="36" xfId="1" applyFont="1" applyFill="1" applyBorder="1" applyAlignment="1">
      <alignment horizontal="center" vertical="center" wrapText="1"/>
    </xf>
    <xf numFmtId="0" fontId="2" fillId="2" borderId="36" xfId="1" applyFont="1" applyFill="1" applyBorder="1" applyAlignment="1">
      <alignment horizontal="center" vertical="center" wrapText="1"/>
    </xf>
    <xf numFmtId="0" fontId="2" fillId="2" borderId="37" xfId="1" applyFont="1" applyFill="1" applyBorder="1" applyAlignment="1">
      <alignment horizontal="center" vertical="center" wrapText="1"/>
    </xf>
    <xf numFmtId="0" fontId="2" fillId="0" borderId="51" xfId="1" applyFont="1" applyBorder="1" applyAlignment="1">
      <alignment horizontal="left" vertical="center" wrapText="1"/>
    </xf>
    <xf numFmtId="0" fontId="6" fillId="20" borderId="1" xfId="0" applyFont="1" applyFill="1" applyBorder="1" applyAlignment="1">
      <alignment horizontal="center" vertical="center"/>
    </xf>
    <xf numFmtId="0" fontId="6" fillId="11" borderId="4" xfId="0" applyFont="1" applyFill="1" applyBorder="1" applyAlignment="1">
      <alignment horizontal="center" vertical="center"/>
    </xf>
    <xf numFmtId="0" fontId="27" fillId="0" borderId="1" xfId="0" applyFont="1" applyBorder="1" applyAlignment="1">
      <alignment horizontal="center"/>
    </xf>
    <xf numFmtId="0" fontId="27" fillId="18" borderId="1" xfId="0" applyFont="1" applyFill="1" applyBorder="1"/>
    <xf numFmtId="0" fontId="27" fillId="18" borderId="1" xfId="0" applyFont="1" applyFill="1" applyBorder="1" applyAlignment="1">
      <alignment horizontal="center"/>
    </xf>
    <xf numFmtId="0" fontId="28" fillId="6" borderId="1" xfId="3" applyFont="1" applyFill="1" applyBorder="1" applyAlignment="1">
      <alignment horizontal="center" vertical="center" wrapText="1"/>
    </xf>
    <xf numFmtId="0" fontId="26" fillId="0" borderId="1" xfId="3" applyFont="1" applyBorder="1" applyAlignment="1">
      <alignment horizontal="center" vertical="center" wrapText="1"/>
    </xf>
    <xf numFmtId="2" fontId="26" fillId="0" borderId="1" xfId="3" applyNumberFormat="1" applyFont="1" applyBorder="1" applyAlignment="1">
      <alignment horizontal="center" vertical="center" wrapText="1"/>
    </xf>
    <xf numFmtId="2" fontId="8" fillId="0" borderId="1" xfId="3" applyNumberFormat="1" applyFont="1" applyBorder="1" applyAlignment="1">
      <alignment horizontal="center" vertical="center"/>
    </xf>
    <xf numFmtId="0" fontId="28" fillId="18" borderId="1" xfId="3" applyFont="1" applyFill="1" applyBorder="1" applyAlignment="1">
      <alignment horizontal="center" vertical="center" wrapText="1"/>
    </xf>
    <xf numFmtId="2" fontId="28" fillId="18" borderId="1" xfId="3" applyNumberFormat="1" applyFont="1" applyFill="1" applyBorder="1" applyAlignment="1">
      <alignment horizontal="center" vertical="center" wrapText="1"/>
    </xf>
    <xf numFmtId="2" fontId="8" fillId="18" borderId="1" xfId="3" applyNumberFormat="1" applyFont="1" applyFill="1" applyBorder="1" applyAlignment="1">
      <alignment horizontal="center" vertical="center"/>
    </xf>
    <xf numFmtId="2" fontId="11" fillId="0" borderId="8" xfId="3" applyNumberFormat="1" applyFont="1" applyBorder="1" applyAlignment="1">
      <alignment horizontal="center" vertical="center" wrapText="1"/>
    </xf>
    <xf numFmtId="0" fontId="10" fillId="21" borderId="7" xfId="3" applyFont="1" applyFill="1" applyBorder="1" applyAlignment="1">
      <alignment horizontal="center" vertical="center" wrapText="1"/>
    </xf>
    <xf numFmtId="0" fontId="10" fillId="21" borderId="6" xfId="3" applyFont="1" applyFill="1" applyBorder="1" applyAlignment="1">
      <alignment horizontal="center" vertical="center" wrapText="1"/>
    </xf>
    <xf numFmtId="2" fontId="11" fillId="21" borderId="8" xfId="3" applyNumberFormat="1" applyFont="1" applyFill="1" applyBorder="1" applyAlignment="1">
      <alignment horizontal="center" vertical="center" wrapText="1"/>
    </xf>
    <xf numFmtId="0" fontId="2" fillId="0" borderId="32" xfId="1" applyFont="1" applyBorder="1" applyAlignment="1">
      <alignment horizontal="center" vertical="center" wrapText="1"/>
    </xf>
    <xf numFmtId="0" fontId="6" fillId="0" borderId="4" xfId="0" applyFont="1" applyBorder="1" applyAlignment="1">
      <alignment horizontal="center" vertical="center"/>
    </xf>
    <xf numFmtId="16" fontId="2" fillId="0" borderId="26" xfId="1" applyNumberFormat="1" applyFont="1" applyBorder="1" applyAlignment="1">
      <alignment horizontal="center" vertical="center" wrapText="1"/>
    </xf>
    <xf numFmtId="14" fontId="2" fillId="0" borderId="26" xfId="1" applyNumberFormat="1" applyFont="1" applyBorder="1" applyAlignment="1">
      <alignment horizontal="center" vertical="center" wrapText="1"/>
    </xf>
    <xf numFmtId="0" fontId="4" fillId="0" borderId="26" xfId="1" applyFont="1" applyBorder="1" applyAlignment="1">
      <alignment horizontal="center" vertical="center" wrapText="1"/>
    </xf>
    <xf numFmtId="0" fontId="5" fillId="0" borderId="26" xfId="1" applyFont="1" applyBorder="1" applyAlignment="1">
      <alignment horizontal="left" vertical="center" wrapText="1"/>
    </xf>
    <xf numFmtId="0" fontId="21" fillId="0" borderId="53" xfId="0" applyFont="1" applyBorder="1" applyAlignment="1">
      <alignment vertical="center" wrapText="1"/>
    </xf>
    <xf numFmtId="0" fontId="0" fillId="0" borderId="4" xfId="0" applyBorder="1" applyAlignment="1">
      <alignment horizontal="center" vertical="center"/>
    </xf>
    <xf numFmtId="0" fontId="29" fillId="17" borderId="36" xfId="1" applyFont="1" applyFill="1" applyBorder="1" applyAlignment="1">
      <alignment horizontal="center" vertical="center" wrapText="1"/>
    </xf>
    <xf numFmtId="0" fontId="14" fillId="0" borderId="56" xfId="0" applyFont="1" applyBorder="1" applyAlignment="1">
      <alignment vertical="center"/>
    </xf>
    <xf numFmtId="0" fontId="21" fillId="0" borderId="56" xfId="0" applyFont="1" applyBorder="1" applyAlignment="1">
      <alignment vertical="center" wrapText="1"/>
    </xf>
    <xf numFmtId="0" fontId="29" fillId="17" borderId="37" xfId="1" applyFont="1" applyFill="1" applyBorder="1" applyAlignment="1">
      <alignment horizontal="center" vertical="center" wrapText="1"/>
    </xf>
    <xf numFmtId="0" fontId="21" fillId="0" borderId="51" xfId="0" applyFont="1" applyBorder="1" applyAlignment="1">
      <alignment vertical="center" wrapText="1"/>
    </xf>
    <xf numFmtId="0" fontId="3" fillId="8" borderId="58" xfId="1" applyFont="1" applyFill="1" applyBorder="1" applyAlignment="1">
      <alignment horizontal="center" vertical="center" wrapText="1"/>
    </xf>
    <xf numFmtId="0" fontId="6" fillId="8" borderId="59" xfId="0" applyFont="1" applyFill="1" applyBorder="1" applyAlignment="1">
      <alignment horizontal="center" vertical="center"/>
    </xf>
    <xf numFmtId="0" fontId="0" fillId="0" borderId="60" xfId="0" applyBorder="1" applyAlignment="1">
      <alignment horizontal="left" vertical="center"/>
    </xf>
    <xf numFmtId="0" fontId="0" fillId="0" borderId="61" xfId="0" applyBorder="1" applyAlignment="1">
      <alignment horizontal="left" vertical="center"/>
    </xf>
    <xf numFmtId="0" fontId="21" fillId="0" borderId="61" xfId="0" applyFont="1" applyBorder="1" applyAlignment="1">
      <alignment vertical="center" wrapText="1"/>
    </xf>
    <xf numFmtId="0" fontId="0" fillId="0" borderId="62" xfId="0" applyBorder="1" applyAlignment="1">
      <alignment horizontal="left" vertical="center"/>
    </xf>
    <xf numFmtId="0" fontId="21" fillId="0" borderId="50" xfId="0" applyFont="1" applyBorder="1" applyAlignment="1">
      <alignment vertical="center" wrapText="1"/>
    </xf>
    <xf numFmtId="0" fontId="29" fillId="22" borderId="48" xfId="1" applyFont="1" applyFill="1" applyBorder="1" applyAlignment="1">
      <alignment horizontal="center" vertical="center" wrapText="1"/>
    </xf>
    <xf numFmtId="0" fontId="29" fillId="22" borderId="36" xfId="1" applyFont="1" applyFill="1" applyBorder="1" applyAlignment="1">
      <alignment horizontal="center" vertical="center" wrapText="1"/>
    </xf>
    <xf numFmtId="0" fontId="29" fillId="22" borderId="37" xfId="1" applyFont="1" applyFill="1" applyBorder="1" applyAlignment="1">
      <alignment horizontal="center" vertical="center" wrapText="1"/>
    </xf>
    <xf numFmtId="1" fontId="0" fillId="0" borderId="0" xfId="0" applyNumberFormat="1"/>
    <xf numFmtId="49" fontId="0" fillId="0" borderId="0" xfId="0" applyNumberFormat="1" applyAlignment="1">
      <alignment wrapText="1"/>
    </xf>
    <xf numFmtId="168" fontId="0" fillId="0" borderId="63" xfId="0" applyNumberFormat="1" applyBorder="1"/>
    <xf numFmtId="0" fontId="0" fillId="0" borderId="63" xfId="0" applyBorder="1"/>
    <xf numFmtId="0" fontId="0" fillId="0" borderId="63" xfId="0" applyBorder="1" applyAlignment="1">
      <alignment horizontal="center"/>
    </xf>
    <xf numFmtId="0" fontId="30" fillId="0" borderId="0" xfId="0" applyFont="1"/>
    <xf numFmtId="0" fontId="0" fillId="0" borderId="32" xfId="0" applyBorder="1" applyAlignment="1">
      <alignment horizontal="left"/>
    </xf>
    <xf numFmtId="0" fontId="0" fillId="0" borderId="64" xfId="0" applyBorder="1" applyAlignment="1">
      <alignment wrapText="1"/>
    </xf>
    <xf numFmtId="0" fontId="11" fillId="0" borderId="0" xfId="3" applyFont="1" applyAlignment="1">
      <alignment horizontal="left" vertical="top" wrapText="1"/>
    </xf>
    <xf numFmtId="0" fontId="0" fillId="0" borderId="0" xfId="0" applyAlignment="1">
      <alignment wrapText="1"/>
    </xf>
    <xf numFmtId="0" fontId="31" fillId="23" borderId="65" xfId="0" applyFont="1" applyFill="1" applyBorder="1" applyAlignment="1">
      <alignment horizontal="center" vertical="center" wrapText="1" readingOrder="1"/>
    </xf>
    <xf numFmtId="0" fontId="31" fillId="23" borderId="66" xfId="0" applyFont="1" applyFill="1" applyBorder="1" applyAlignment="1">
      <alignment horizontal="center" vertical="center" wrapText="1" readingOrder="1"/>
    </xf>
    <xf numFmtId="0" fontId="32" fillId="0" borderId="65" xfId="0" applyFont="1" applyBorder="1" applyAlignment="1">
      <alignment horizontal="center" vertical="center" wrapText="1" readingOrder="1"/>
    </xf>
    <xf numFmtId="0" fontId="33" fillId="0" borderId="66" xfId="0" applyFont="1" applyBorder="1" applyAlignment="1">
      <alignment horizontal="center" vertical="center" wrapText="1" readingOrder="1"/>
    </xf>
    <xf numFmtId="0" fontId="34" fillId="24" borderId="1" xfId="5" applyFont="1" applyFill="1" applyBorder="1" applyAlignment="1">
      <alignment horizontal="center"/>
    </xf>
    <xf numFmtId="0" fontId="8" fillId="3" borderId="1" xfId="5" applyFont="1" applyFill="1" applyBorder="1" applyAlignment="1">
      <alignment horizontal="center"/>
    </xf>
    <xf numFmtId="0" fontId="8" fillId="3" borderId="1" xfId="5" applyFont="1" applyFill="1" applyBorder="1" applyAlignment="1">
      <alignment horizontal="center" vertical="center" wrapText="1"/>
    </xf>
    <xf numFmtId="0" fontId="8" fillId="3" borderId="1" xfId="5" applyFont="1" applyFill="1" applyBorder="1" applyAlignment="1">
      <alignment horizontal="center" vertical="center"/>
    </xf>
    <xf numFmtId="0" fontId="16" fillId="4" borderId="1" xfId="1" applyFont="1" applyFill="1" applyBorder="1" applyAlignment="1">
      <alignment horizontal="center" vertical="center" wrapText="1"/>
    </xf>
    <xf numFmtId="0" fontId="16" fillId="0" borderId="1" xfId="1" applyFont="1" applyBorder="1"/>
    <xf numFmtId="0" fontId="16" fillId="0" borderId="1" xfId="1" applyFont="1" applyBorder="1" applyAlignment="1">
      <alignment horizontal="center"/>
    </xf>
    <xf numFmtId="0" fontId="16" fillId="4" borderId="1" xfId="1" applyFont="1" applyFill="1" applyBorder="1" applyAlignment="1">
      <alignment horizontal="center"/>
    </xf>
    <xf numFmtId="0" fontId="16" fillId="0" borderId="0" xfId="1" applyFont="1"/>
    <xf numFmtId="0" fontId="35" fillId="11" borderId="26" xfId="0" applyFont="1" applyFill="1" applyBorder="1" applyAlignment="1">
      <alignment horizontal="left" vertical="center"/>
    </xf>
    <xf numFmtId="0" fontId="35" fillId="11" borderId="28" xfId="0" applyFont="1" applyFill="1" applyBorder="1" applyAlignment="1">
      <alignment horizontal="left" vertical="center"/>
    </xf>
    <xf numFmtId="0" fontId="35" fillId="11" borderId="1" xfId="0" applyFont="1" applyFill="1" applyBorder="1" applyAlignment="1">
      <alignment horizontal="center" vertical="center"/>
    </xf>
    <xf numFmtId="0" fontId="36" fillId="0" borderId="1" xfId="0" applyFont="1" applyBorder="1" applyAlignment="1">
      <alignment horizontal="left" vertical="center"/>
    </xf>
    <xf numFmtId="1" fontId="36" fillId="0" borderId="1" xfId="0" applyNumberFormat="1" applyFont="1" applyBorder="1" applyAlignment="1">
      <alignment horizontal="center" vertical="center"/>
    </xf>
    <xf numFmtId="0" fontId="35" fillId="11" borderId="1" xfId="0" applyFont="1" applyFill="1" applyBorder="1" applyAlignment="1">
      <alignment horizontal="right" vertical="center"/>
    </xf>
    <xf numFmtId="0" fontId="38" fillId="0" borderId="67" xfId="0" applyFont="1" applyBorder="1" applyAlignment="1">
      <alignment horizontal="left" vertical="center" wrapText="1" readingOrder="1"/>
    </xf>
    <xf numFmtId="0" fontId="38" fillId="0" borderId="67" xfId="0" applyFont="1" applyBorder="1" applyAlignment="1">
      <alignment horizontal="center" vertical="center" wrapText="1" readingOrder="1"/>
    </xf>
    <xf numFmtId="0" fontId="6" fillId="25" borderId="1" xfId="0" applyFont="1" applyFill="1" applyBorder="1" applyAlignment="1">
      <alignment horizontal="center" vertical="center"/>
    </xf>
    <xf numFmtId="0" fontId="6" fillId="25" borderId="1" xfId="0" applyFont="1" applyFill="1" applyBorder="1" applyAlignment="1">
      <alignment horizontal="right" vertical="center"/>
    </xf>
    <xf numFmtId="0" fontId="37" fillId="26" borderId="67" xfId="0" applyFont="1" applyFill="1" applyBorder="1" applyAlignment="1">
      <alignment horizontal="center" vertical="center" wrapText="1" readingOrder="1"/>
    </xf>
    <xf numFmtId="164" fontId="5" fillId="0" borderId="0" xfId="1" applyNumberFormat="1" applyFont="1" applyAlignment="1">
      <alignment horizontal="center" wrapText="1"/>
    </xf>
    <xf numFmtId="0" fontId="40" fillId="0" borderId="67" xfId="0" applyFont="1" applyBorder="1" applyAlignment="1">
      <alignment horizontal="center" vertical="center" wrapText="1" readingOrder="1"/>
    </xf>
    <xf numFmtId="10" fontId="40" fillId="0" borderId="67" xfId="0" applyNumberFormat="1" applyFont="1" applyBorder="1" applyAlignment="1">
      <alignment horizontal="center" vertical="center" wrapText="1" readingOrder="1"/>
    </xf>
    <xf numFmtId="0" fontId="41" fillId="6" borderId="67" xfId="0" applyFont="1" applyFill="1" applyBorder="1" applyAlignment="1">
      <alignment horizontal="center" vertical="center" wrapText="1" readingOrder="1"/>
    </xf>
    <xf numFmtId="9" fontId="41" fillId="6" borderId="67" xfId="0" applyNumberFormat="1" applyFont="1" applyFill="1" applyBorder="1" applyAlignment="1">
      <alignment horizontal="center" vertical="center" wrapText="1" readingOrder="1"/>
    </xf>
    <xf numFmtId="0" fontId="14" fillId="0" borderId="0" xfId="0" applyFont="1"/>
    <xf numFmtId="14" fontId="14" fillId="0" borderId="0" xfId="0" applyNumberFormat="1" applyFont="1"/>
    <xf numFmtId="0" fontId="3" fillId="9" borderId="0" xfId="1" applyFont="1" applyFill="1" applyAlignment="1">
      <alignment horizontal="center" wrapText="1"/>
    </xf>
    <xf numFmtId="0" fontId="3" fillId="6" borderId="26" xfId="1" applyFont="1" applyFill="1" applyBorder="1" applyAlignment="1">
      <alignment horizontal="center" wrapText="1"/>
    </xf>
    <xf numFmtId="168" fontId="0" fillId="0" borderId="0" xfId="0" applyNumberFormat="1"/>
    <xf numFmtId="49" fontId="0" fillId="0" borderId="64" xfId="0" applyNumberFormat="1" applyBorder="1" applyAlignment="1">
      <alignment wrapText="1"/>
    </xf>
    <xf numFmtId="0" fontId="0" fillId="27" borderId="0" xfId="0" applyFill="1"/>
    <xf numFmtId="1" fontId="0" fillId="27" borderId="0" xfId="0" applyNumberFormat="1" applyFill="1"/>
    <xf numFmtId="0" fontId="0" fillId="27" borderId="0" xfId="0" applyFill="1" applyAlignment="1">
      <alignment horizontal="center"/>
    </xf>
    <xf numFmtId="0" fontId="14" fillId="27" borderId="0" xfId="0" applyFont="1" applyFill="1"/>
    <xf numFmtId="49" fontId="0" fillId="27" borderId="0" xfId="0" applyNumberFormat="1" applyFill="1" applyAlignment="1">
      <alignment wrapText="1"/>
    </xf>
    <xf numFmtId="49" fontId="0" fillId="0" borderId="63" xfId="0" applyNumberFormat="1" applyBorder="1" applyAlignment="1">
      <alignment horizontal="center"/>
    </xf>
    <xf numFmtId="9" fontId="40" fillId="0" borderId="67" xfId="0" applyNumberFormat="1" applyFont="1" applyBorder="1" applyAlignment="1">
      <alignment horizontal="center" vertical="center" wrapText="1" readingOrder="1"/>
    </xf>
    <xf numFmtId="0" fontId="11" fillId="0" borderId="1" xfId="3" applyFont="1" applyBorder="1" applyAlignment="1">
      <alignment horizontal="center" vertical="top" wrapText="1"/>
    </xf>
    <xf numFmtId="0" fontId="10" fillId="6" borderId="1" xfId="3" applyFont="1" applyFill="1" applyBorder="1" applyAlignment="1">
      <alignment horizontal="center" vertical="top" wrapText="1"/>
    </xf>
    <xf numFmtId="49" fontId="0" fillId="0" borderId="0" xfId="0" applyNumberFormat="1" applyAlignment="1">
      <alignment vertical="top" wrapText="1"/>
    </xf>
    <xf numFmtId="0" fontId="3" fillId="9" borderId="0" xfId="1" applyFont="1" applyFill="1" applyAlignment="1">
      <alignment horizontal="center" vertical="top" wrapText="1"/>
    </xf>
    <xf numFmtId="0" fontId="0" fillId="0" borderId="0" xfId="0" applyAlignment="1">
      <alignment vertical="top"/>
    </xf>
    <xf numFmtId="0" fontId="6" fillId="15" borderId="0" xfId="0" applyFont="1" applyFill="1" applyAlignment="1">
      <alignment horizontal="center" vertical="top"/>
    </xf>
    <xf numFmtId="0" fontId="8" fillId="8" borderId="2" xfId="1" applyFont="1" applyFill="1" applyBorder="1" applyAlignment="1">
      <alignment horizontal="center"/>
    </xf>
    <xf numFmtId="0" fontId="8" fillId="8" borderId="3" xfId="1" applyFont="1" applyFill="1" applyBorder="1" applyAlignment="1">
      <alignment horizontal="center"/>
    </xf>
    <xf numFmtId="0" fontId="8" fillId="8" borderId="4" xfId="1" applyFont="1" applyFill="1" applyBorder="1" applyAlignment="1">
      <alignment horizontal="center"/>
    </xf>
    <xf numFmtId="0" fontId="24" fillId="17" borderId="1" xfId="1" applyFont="1" applyFill="1" applyBorder="1" applyAlignment="1">
      <alignment horizontal="center" vertical="center"/>
    </xf>
    <xf numFmtId="0" fontId="24" fillId="17" borderId="52" xfId="1" applyFont="1" applyFill="1" applyBorder="1" applyAlignment="1">
      <alignment horizontal="center" vertical="center"/>
    </xf>
    <xf numFmtId="0" fontId="24" fillId="17" borderId="53" xfId="1" applyFont="1" applyFill="1" applyBorder="1" applyAlignment="1">
      <alignment horizontal="center" vertical="center"/>
    </xf>
    <xf numFmtId="0" fontId="25" fillId="0" borderId="0" xfId="3" applyFont="1" applyAlignment="1">
      <alignment horizontal="center"/>
    </xf>
    <xf numFmtId="0" fontId="10" fillId="6" borderId="19" xfId="3" applyFont="1" applyFill="1" applyBorder="1" applyAlignment="1">
      <alignment horizontal="center" vertical="center" wrapText="1"/>
    </xf>
    <xf numFmtId="0" fontId="10" fillId="6" borderId="18" xfId="3" applyFont="1" applyFill="1" applyBorder="1" applyAlignment="1">
      <alignment horizontal="center" vertical="center" wrapText="1"/>
    </xf>
    <xf numFmtId="0" fontId="10" fillId="6" borderId="17" xfId="3" applyFont="1" applyFill="1" applyBorder="1" applyAlignment="1">
      <alignment horizontal="center" vertical="center" wrapText="1"/>
    </xf>
    <xf numFmtId="0" fontId="6" fillId="11" borderId="2" xfId="0" applyFont="1" applyFill="1" applyBorder="1" applyAlignment="1">
      <alignment horizontal="center" vertical="center"/>
    </xf>
    <xf numFmtId="0" fontId="6" fillId="11" borderId="3" xfId="0" applyFont="1" applyFill="1" applyBorder="1" applyAlignment="1">
      <alignment horizontal="center" vertical="center"/>
    </xf>
    <xf numFmtId="0" fontId="6" fillId="16" borderId="30" xfId="0" applyFont="1" applyFill="1" applyBorder="1" applyAlignment="1">
      <alignment horizontal="center" vertical="center"/>
    </xf>
    <xf numFmtId="0" fontId="6" fillId="16" borderId="46" xfId="0" applyFont="1" applyFill="1" applyBorder="1" applyAlignment="1">
      <alignment horizontal="center" vertical="center"/>
    </xf>
    <xf numFmtId="0" fontId="6" fillId="16" borderId="47" xfId="0" applyFont="1" applyFill="1" applyBorder="1" applyAlignment="1">
      <alignment horizontal="center" vertical="center"/>
    </xf>
    <xf numFmtId="0" fontId="35" fillId="11" borderId="2" xfId="0" applyFont="1" applyFill="1" applyBorder="1" applyAlignment="1">
      <alignment horizontal="center" vertical="center"/>
    </xf>
    <xf numFmtId="0" fontId="35" fillId="11" borderId="3" xfId="0" applyFont="1" applyFill="1" applyBorder="1" applyAlignment="1">
      <alignment horizontal="center" vertical="center"/>
    </xf>
    <xf numFmtId="0" fontId="41" fillId="6" borderId="68" xfId="0" applyFont="1" applyFill="1" applyBorder="1" applyAlignment="1">
      <alignment horizontal="center" vertical="center" wrapText="1" readingOrder="1"/>
    </xf>
    <xf numFmtId="0" fontId="41" fillId="6" borderId="69" xfId="0" applyFont="1" applyFill="1" applyBorder="1" applyAlignment="1">
      <alignment horizontal="center" vertical="center" wrapText="1" readingOrder="1"/>
    </xf>
    <xf numFmtId="0" fontId="41" fillId="6" borderId="70" xfId="0" applyFont="1" applyFill="1" applyBorder="1" applyAlignment="1">
      <alignment horizontal="center" vertical="center" wrapText="1" readingOrder="1"/>
    </xf>
    <xf numFmtId="0" fontId="8" fillId="4" borderId="2" xfId="1" applyFont="1" applyFill="1" applyBorder="1" applyAlignment="1">
      <alignment horizontal="center"/>
    </xf>
    <xf numFmtId="0" fontId="8" fillId="4" borderId="3" xfId="1" applyFont="1" applyFill="1" applyBorder="1" applyAlignment="1">
      <alignment horizontal="center"/>
    </xf>
    <xf numFmtId="0" fontId="8" fillId="4" borderId="4" xfId="1" applyFont="1" applyFill="1" applyBorder="1" applyAlignment="1">
      <alignment horizontal="center"/>
    </xf>
    <xf numFmtId="0" fontId="8" fillId="2" borderId="2" xfId="1" applyFont="1" applyFill="1" applyBorder="1" applyAlignment="1">
      <alignment horizontal="center"/>
    </xf>
    <xf numFmtId="0" fontId="8" fillId="2" borderId="3" xfId="1" applyFont="1" applyFill="1" applyBorder="1" applyAlignment="1">
      <alignment horizontal="center"/>
    </xf>
    <xf numFmtId="0" fontId="8" fillId="2" borderId="4" xfId="1" applyFont="1" applyFill="1" applyBorder="1" applyAlignment="1">
      <alignment horizontal="center"/>
    </xf>
    <xf numFmtId="0" fontId="8" fillId="0" borderId="0" xfId="1" applyFont="1" applyAlignment="1">
      <alignment horizontal="center"/>
    </xf>
    <xf numFmtId="0" fontId="24" fillId="6" borderId="2" xfId="1" applyFont="1" applyFill="1" applyBorder="1" applyAlignment="1">
      <alignment horizontal="center" vertical="center"/>
    </xf>
    <xf numFmtId="0" fontId="24" fillId="6" borderId="3" xfId="1" applyFont="1" applyFill="1" applyBorder="1" applyAlignment="1">
      <alignment horizontal="center" vertical="center"/>
    </xf>
    <xf numFmtId="0" fontId="24" fillId="6" borderId="4" xfId="1" applyFont="1" applyFill="1" applyBorder="1" applyAlignment="1">
      <alignment horizontal="center" vertical="center"/>
    </xf>
    <xf numFmtId="0" fontId="8" fillId="4" borderId="2" xfId="3" applyFont="1" applyFill="1" applyBorder="1" applyAlignment="1">
      <alignment horizontal="center"/>
    </xf>
    <xf numFmtId="0" fontId="8" fillId="4" borderId="3" xfId="3" applyFont="1" applyFill="1" applyBorder="1" applyAlignment="1">
      <alignment horizontal="center"/>
    </xf>
    <xf numFmtId="0" fontId="8" fillId="4" borderId="4" xfId="3" applyFont="1" applyFill="1" applyBorder="1" applyAlignment="1">
      <alignment horizontal="center"/>
    </xf>
    <xf numFmtId="0" fontId="28" fillId="6" borderId="1"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7" xfId="3" applyFont="1" applyFill="1" applyBorder="1" applyAlignment="1">
      <alignment horizontal="center" vertical="center" wrapText="1"/>
    </xf>
    <xf numFmtId="0" fontId="11" fillId="0" borderId="14" xfId="3" applyFont="1" applyBorder="1" applyAlignment="1">
      <alignment horizontal="center" vertical="center" wrapText="1"/>
    </xf>
    <xf numFmtId="0" fontId="11" fillId="0" borderId="12" xfId="3" applyFont="1" applyBorder="1" applyAlignment="1">
      <alignment horizontal="center" vertical="center" wrapText="1"/>
    </xf>
    <xf numFmtId="2" fontId="11" fillId="0" borderId="13" xfId="3" applyNumberFormat="1" applyFont="1" applyBorder="1" applyAlignment="1">
      <alignment horizontal="center" vertical="center" wrapText="1"/>
    </xf>
    <xf numFmtId="2" fontId="11" fillId="0" borderId="11" xfId="3" applyNumberFormat="1" applyFont="1" applyBorder="1" applyAlignment="1">
      <alignment horizontal="center" vertical="center" wrapText="1"/>
    </xf>
    <xf numFmtId="0" fontId="6" fillId="19" borderId="2" xfId="0" applyFont="1" applyFill="1" applyBorder="1" applyAlignment="1">
      <alignment horizontal="center" vertical="center"/>
    </xf>
    <xf numFmtId="0" fontId="6" fillId="19" borderId="3" xfId="0" applyFont="1" applyFill="1" applyBorder="1" applyAlignment="1">
      <alignment horizontal="center" vertical="center"/>
    </xf>
    <xf numFmtId="0" fontId="6" fillId="19" borderId="4" xfId="0" applyFont="1" applyFill="1" applyBorder="1" applyAlignment="1">
      <alignment horizontal="center" vertical="center"/>
    </xf>
    <xf numFmtId="0" fontId="1" fillId="4" borderId="26" xfId="0" applyFont="1" applyFill="1" applyBorder="1" applyAlignment="1">
      <alignment horizontal="center" vertical="center"/>
    </xf>
    <xf numFmtId="0" fontId="1" fillId="4" borderId="28" xfId="0" applyFont="1" applyFill="1" applyBorder="1" applyAlignment="1">
      <alignment horizontal="center" vertical="center"/>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6" fillId="19" borderId="26" xfId="0" applyFont="1" applyFill="1" applyBorder="1" applyAlignment="1">
      <alignment horizontal="center" vertical="center"/>
    </xf>
    <xf numFmtId="0" fontId="6" fillId="19" borderId="28" xfId="0" applyFont="1" applyFill="1" applyBorder="1" applyAlignment="1">
      <alignment horizontal="center" vertical="center"/>
    </xf>
    <xf numFmtId="0" fontId="6" fillId="19" borderId="1" xfId="0" applyFont="1" applyFill="1" applyBorder="1" applyAlignment="1">
      <alignment horizontal="center" vertical="center"/>
    </xf>
    <xf numFmtId="0" fontId="6" fillId="19" borderId="49" xfId="0" applyFont="1" applyFill="1" applyBorder="1" applyAlignment="1">
      <alignment horizontal="center" vertical="center"/>
    </xf>
    <xf numFmtId="0" fontId="6" fillId="19" borderId="50" xfId="0" applyFont="1" applyFill="1" applyBorder="1" applyAlignment="1">
      <alignment horizontal="center" vertical="center"/>
    </xf>
    <xf numFmtId="0" fontId="6" fillId="19" borderId="48" xfId="0" applyFont="1" applyFill="1" applyBorder="1" applyAlignment="1">
      <alignment horizontal="center" vertical="center"/>
    </xf>
    <xf numFmtId="0" fontId="6" fillId="19" borderId="36"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1" xfId="0" applyFont="1" applyFill="1" applyBorder="1" applyAlignment="1">
      <alignment horizontal="center"/>
    </xf>
    <xf numFmtId="0" fontId="6" fillId="11" borderId="1" xfId="0" applyFont="1" applyFill="1" applyBorder="1" applyAlignment="1">
      <alignment horizontal="center" vertical="center"/>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6" fillId="20" borderId="1" xfId="0" applyFont="1" applyFill="1" applyBorder="1" applyAlignment="1">
      <alignment horizontal="center" vertical="center"/>
    </xf>
    <xf numFmtId="0" fontId="6" fillId="11" borderId="1" xfId="0" applyFont="1" applyFill="1" applyBorder="1" applyAlignment="1">
      <alignment horizontal="left" vertical="center"/>
    </xf>
    <xf numFmtId="0" fontId="0" fillId="0" borderId="63" xfId="0" quotePrefix="1" applyBorder="1"/>
    <xf numFmtId="0" fontId="42" fillId="0" borderId="0" xfId="0" applyFont="1" applyAlignment="1">
      <alignment vertical="center" wrapText="1"/>
    </xf>
    <xf numFmtId="0" fontId="0" fillId="0" borderId="0" xfId="0" applyFill="1"/>
    <xf numFmtId="1" fontId="0" fillId="0" borderId="0" xfId="0" applyNumberFormat="1" applyFill="1"/>
    <xf numFmtId="0" fontId="0" fillId="0" borderId="0" xfId="0" applyFill="1" applyAlignment="1">
      <alignment horizontal="right"/>
    </xf>
    <xf numFmtId="49" fontId="0" fillId="0" borderId="0" xfId="0" applyNumberFormat="1" applyFill="1" applyAlignment="1">
      <alignment wrapText="1"/>
    </xf>
    <xf numFmtId="0" fontId="0" fillId="0" borderId="0" xfId="0" applyFill="1" applyAlignment="1">
      <alignment horizontal="center"/>
    </xf>
    <xf numFmtId="0" fontId="0" fillId="0" borderId="63" xfId="0" applyFill="1" applyBorder="1"/>
    <xf numFmtId="0" fontId="0" fillId="0" borderId="0" xfId="0" applyFill="1" applyAlignment="1">
      <alignment wrapText="1"/>
    </xf>
    <xf numFmtId="1" fontId="35" fillId="11" borderId="1" xfId="0" applyNumberFormat="1" applyFont="1" applyFill="1" applyBorder="1" applyAlignment="1">
      <alignment horizontal="center" vertical="center"/>
    </xf>
    <xf numFmtId="0" fontId="0" fillId="0" borderId="0" xfId="0" applyFill="1" applyBorder="1" applyAlignment="1">
      <alignment vertical="top"/>
    </xf>
  </cellXfs>
  <cellStyles count="6">
    <cellStyle name="Migliaia 2" xfId="4" xr:uid="{00000000-0005-0000-0000-000000000000}"/>
    <cellStyle name="Normale" xfId="0" builtinId="0"/>
    <cellStyle name="Normale 2" xfId="1" xr:uid="{00000000-0005-0000-0000-000002000000}"/>
    <cellStyle name="Normale 3" xfId="3" xr:uid="{00000000-0005-0000-0000-000003000000}"/>
    <cellStyle name="Normale 3 2" xfId="5" xr:uid="{00000000-0005-0000-0000-000004000000}"/>
    <cellStyle name="Percentuale 2" xfId="2" xr:uid="{00000000-0005-0000-0000-000005000000}"/>
  </cellStyles>
  <dxfs count="0"/>
  <tableStyles count="0" defaultTableStyle="TableStyleMedium2" defaultPivotStyle="PivotStyleLight16"/>
  <colors>
    <mruColors>
      <color rgb="FFFFCC66"/>
      <color rgb="FFCCCC00"/>
      <color rgb="FFD600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7.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8.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9.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Fig.1 numero di infortuni mortali 2021 - 2024 (novembre) in Emilia-Romagna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'rep anni'!$C$2</c:f>
              <c:strCache>
                <c:ptCount val="1"/>
                <c:pt idx="0">
                  <c:v>N° infortuni mortali</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'rep anni'!$B$3:$B$9</c:f>
              <c:numCache>
                <c:formatCode>General</c:formatCode>
                <c:ptCount val="7"/>
                <c:pt idx="0">
                  <c:v>2018</c:v>
                </c:pt>
                <c:pt idx="1">
                  <c:v>2019</c:v>
                </c:pt>
                <c:pt idx="2">
                  <c:v>2020</c:v>
                </c:pt>
                <c:pt idx="3">
                  <c:v>2021</c:v>
                </c:pt>
                <c:pt idx="4">
                  <c:v>2022</c:v>
                </c:pt>
                <c:pt idx="5">
                  <c:v>2023</c:v>
                </c:pt>
                <c:pt idx="6">
                  <c:v>2024</c:v>
                </c:pt>
              </c:numCache>
            </c:numRef>
          </c:cat>
          <c:val>
            <c:numRef>
              <c:f>'rep anni'!$C$3:$C$9</c:f>
              <c:numCache>
                <c:formatCode>General</c:formatCode>
                <c:ptCount val="7"/>
                <c:pt idx="0">
                  <c:v>33</c:v>
                </c:pt>
                <c:pt idx="1">
                  <c:v>33</c:v>
                </c:pt>
                <c:pt idx="2">
                  <c:v>37</c:v>
                </c:pt>
                <c:pt idx="3">
                  <c:v>34</c:v>
                </c:pt>
                <c:pt idx="4">
                  <c:v>30</c:v>
                </c:pt>
                <c:pt idx="5">
                  <c:v>31</c:v>
                </c:pt>
                <c:pt idx="6">
                  <c:v>31</c:v>
                </c:pt>
              </c:numCache>
            </c:numRef>
          </c:val>
          <c:extLst>
            <c:ext xmlns:c16="http://schemas.microsoft.com/office/drawing/2014/chart" uri="{C3380CC4-5D6E-409C-BE32-E72D297353CC}">
              <c16:uniqueId val="{00000000-0106-4977-A51E-81C1A3884F7A}"/>
            </c:ext>
          </c:extLst>
        </c:ser>
        <c:dLbls>
          <c:dLblPos val="ctr"/>
          <c:showLegendKey val="0"/>
          <c:showVal val="1"/>
          <c:showCatName val="0"/>
          <c:showSerName val="0"/>
          <c:showPercent val="0"/>
          <c:showBubbleSize val="0"/>
        </c:dLbls>
        <c:gapWidth val="219"/>
        <c:overlap val="-27"/>
        <c:axId val="755375440"/>
        <c:axId val="755340496"/>
      </c:barChart>
      <c:catAx>
        <c:axId val="7553754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anno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755340496"/>
        <c:crosses val="autoZero"/>
        <c:auto val="1"/>
        <c:lblAlgn val="ctr"/>
        <c:lblOffset val="100"/>
        <c:noMultiLvlLbl val="0"/>
      </c:catAx>
      <c:valAx>
        <c:axId val="75534049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n° infortuni mortali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755375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it-IT" sz="1200"/>
              <a:t>n° infortuni mortali 2024 (novembre) in regione Emilia-Romagna per comparto e classi di età </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clustered"/>
        <c:varyColors val="0"/>
        <c:ser>
          <c:idx val="0"/>
          <c:order val="0"/>
          <c:tx>
            <c:strRef>
              <c:f>'rep vol comparto clas età30 70'!$B$2</c:f>
              <c:strCache>
                <c:ptCount val="1"/>
                <c:pt idx="0">
                  <c:v>&lt;30</c:v>
                </c:pt>
              </c:strCache>
            </c:strRef>
          </c:tx>
          <c:spPr>
            <a:solidFill>
              <a:schemeClr val="accent1"/>
            </a:solidFill>
            <a:ln>
              <a:noFill/>
            </a:ln>
            <a:effectLst/>
          </c:spPr>
          <c:invertIfNegative val="0"/>
          <c:cat>
            <c:strRef>
              <c:f>'rep vol comparto clas età30 70'!$A$3:$A$13</c:f>
              <c:strCache>
                <c:ptCount val="11"/>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pt idx="10">
                  <c:v>Totale</c:v>
                </c:pt>
              </c:strCache>
            </c:strRef>
          </c:cat>
          <c:val>
            <c:numRef>
              <c:f>'rep vol comparto clas età30 70'!$B$3:$B$13</c:f>
              <c:numCache>
                <c:formatCode>General</c:formatCode>
                <c:ptCount val="11"/>
                <c:pt idx="3">
                  <c:v>1</c:v>
                </c:pt>
                <c:pt idx="10">
                  <c:v>1</c:v>
                </c:pt>
              </c:numCache>
            </c:numRef>
          </c:val>
          <c:extLst>
            <c:ext xmlns:c16="http://schemas.microsoft.com/office/drawing/2014/chart" uri="{C3380CC4-5D6E-409C-BE32-E72D297353CC}">
              <c16:uniqueId val="{00000000-41FB-48F1-9E6C-32DE55193091}"/>
            </c:ext>
          </c:extLst>
        </c:ser>
        <c:ser>
          <c:idx val="1"/>
          <c:order val="1"/>
          <c:tx>
            <c:strRef>
              <c:f>'rep vol comparto clas età30 70'!$C$2</c:f>
              <c:strCache>
                <c:ptCount val="1"/>
                <c:pt idx="0">
                  <c:v>31-40</c:v>
                </c:pt>
              </c:strCache>
            </c:strRef>
          </c:tx>
          <c:spPr>
            <a:solidFill>
              <a:schemeClr val="accent2"/>
            </a:solidFill>
            <a:ln>
              <a:noFill/>
            </a:ln>
            <a:effectLst/>
          </c:spPr>
          <c:invertIfNegative val="0"/>
          <c:cat>
            <c:strRef>
              <c:f>'rep vol comparto clas età30 70'!$A$3:$A$13</c:f>
              <c:strCache>
                <c:ptCount val="11"/>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pt idx="10">
                  <c:v>Totale</c:v>
                </c:pt>
              </c:strCache>
            </c:strRef>
          </c:cat>
          <c:val>
            <c:numRef>
              <c:f>'rep vol comparto clas età30 70'!$C$3:$C$13</c:f>
              <c:numCache>
                <c:formatCode>General</c:formatCode>
                <c:ptCount val="11"/>
                <c:pt idx="0">
                  <c:v>1</c:v>
                </c:pt>
                <c:pt idx="3">
                  <c:v>1</c:v>
                </c:pt>
                <c:pt idx="6">
                  <c:v>2</c:v>
                </c:pt>
                <c:pt idx="9">
                  <c:v>2</c:v>
                </c:pt>
                <c:pt idx="10">
                  <c:v>6</c:v>
                </c:pt>
              </c:numCache>
            </c:numRef>
          </c:val>
          <c:extLst>
            <c:ext xmlns:c16="http://schemas.microsoft.com/office/drawing/2014/chart" uri="{C3380CC4-5D6E-409C-BE32-E72D297353CC}">
              <c16:uniqueId val="{00000001-41FB-48F1-9E6C-32DE55193091}"/>
            </c:ext>
          </c:extLst>
        </c:ser>
        <c:ser>
          <c:idx val="2"/>
          <c:order val="2"/>
          <c:tx>
            <c:strRef>
              <c:f>'rep vol comparto clas età30 70'!$D$2</c:f>
              <c:strCache>
                <c:ptCount val="1"/>
                <c:pt idx="0">
                  <c:v>41-50</c:v>
                </c:pt>
              </c:strCache>
            </c:strRef>
          </c:tx>
          <c:spPr>
            <a:solidFill>
              <a:schemeClr val="accent3"/>
            </a:solidFill>
            <a:ln>
              <a:noFill/>
            </a:ln>
            <a:effectLst/>
          </c:spPr>
          <c:invertIfNegative val="0"/>
          <c:cat>
            <c:strRef>
              <c:f>'rep vol comparto clas età30 70'!$A$3:$A$13</c:f>
              <c:strCache>
                <c:ptCount val="11"/>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pt idx="10">
                  <c:v>Totale</c:v>
                </c:pt>
              </c:strCache>
            </c:strRef>
          </c:cat>
          <c:val>
            <c:numRef>
              <c:f>'rep vol comparto clas età30 70'!$D$3:$D$13</c:f>
              <c:numCache>
                <c:formatCode>General</c:formatCode>
                <c:ptCount val="11"/>
                <c:pt idx="0">
                  <c:v>1</c:v>
                </c:pt>
                <c:pt idx="4">
                  <c:v>1</c:v>
                </c:pt>
                <c:pt idx="6">
                  <c:v>1</c:v>
                </c:pt>
                <c:pt idx="10">
                  <c:v>3</c:v>
                </c:pt>
              </c:numCache>
            </c:numRef>
          </c:val>
          <c:extLst>
            <c:ext xmlns:c16="http://schemas.microsoft.com/office/drawing/2014/chart" uri="{C3380CC4-5D6E-409C-BE32-E72D297353CC}">
              <c16:uniqueId val="{00000002-41FB-48F1-9E6C-32DE55193091}"/>
            </c:ext>
          </c:extLst>
        </c:ser>
        <c:ser>
          <c:idx val="3"/>
          <c:order val="3"/>
          <c:tx>
            <c:strRef>
              <c:f>'rep vol comparto clas età30 70'!$E$2</c:f>
              <c:strCache>
                <c:ptCount val="1"/>
                <c:pt idx="0">
                  <c:v>51-60</c:v>
                </c:pt>
              </c:strCache>
            </c:strRef>
          </c:tx>
          <c:spPr>
            <a:solidFill>
              <a:srgbClr val="FF0000"/>
            </a:solidFill>
            <a:ln>
              <a:solidFill>
                <a:srgbClr val="FF0000"/>
              </a:solidFill>
            </a:ln>
            <a:effectLst/>
          </c:spPr>
          <c:invertIfNegative val="0"/>
          <c:cat>
            <c:strRef>
              <c:f>'rep vol comparto clas età30 70'!$A$3:$A$13</c:f>
              <c:strCache>
                <c:ptCount val="11"/>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pt idx="10">
                  <c:v>Totale</c:v>
                </c:pt>
              </c:strCache>
            </c:strRef>
          </c:cat>
          <c:val>
            <c:numRef>
              <c:f>'rep vol comparto clas età30 70'!$E$3:$E$13</c:f>
              <c:numCache>
                <c:formatCode>General</c:formatCode>
                <c:ptCount val="11"/>
                <c:pt idx="0">
                  <c:v>4</c:v>
                </c:pt>
                <c:pt idx="1">
                  <c:v>3</c:v>
                </c:pt>
                <c:pt idx="6">
                  <c:v>2</c:v>
                </c:pt>
                <c:pt idx="7">
                  <c:v>1</c:v>
                </c:pt>
                <c:pt idx="8">
                  <c:v>1</c:v>
                </c:pt>
                <c:pt idx="10">
                  <c:v>11</c:v>
                </c:pt>
              </c:numCache>
            </c:numRef>
          </c:val>
          <c:extLst>
            <c:ext xmlns:c16="http://schemas.microsoft.com/office/drawing/2014/chart" uri="{C3380CC4-5D6E-409C-BE32-E72D297353CC}">
              <c16:uniqueId val="{00000003-41FB-48F1-9E6C-32DE55193091}"/>
            </c:ext>
          </c:extLst>
        </c:ser>
        <c:ser>
          <c:idx val="4"/>
          <c:order val="4"/>
          <c:tx>
            <c:strRef>
              <c:f>'rep vol comparto clas età30 70'!$F$2</c:f>
              <c:strCache>
                <c:ptCount val="1"/>
                <c:pt idx="0">
                  <c:v>61-67</c:v>
                </c:pt>
              </c:strCache>
            </c:strRef>
          </c:tx>
          <c:spPr>
            <a:solidFill>
              <a:srgbClr val="FFFF00"/>
            </a:solidFill>
            <a:ln>
              <a:solidFill>
                <a:srgbClr val="FFFF00"/>
              </a:solidFill>
            </a:ln>
            <a:effectLst/>
          </c:spPr>
          <c:invertIfNegative val="0"/>
          <c:cat>
            <c:strRef>
              <c:f>'rep vol comparto clas età30 70'!$A$3:$A$13</c:f>
              <c:strCache>
                <c:ptCount val="11"/>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pt idx="10">
                  <c:v>Totale</c:v>
                </c:pt>
              </c:strCache>
            </c:strRef>
          </c:cat>
          <c:val>
            <c:numRef>
              <c:f>'rep vol comparto clas età30 70'!$F$3:$F$13</c:f>
              <c:numCache>
                <c:formatCode>General</c:formatCode>
                <c:ptCount val="11"/>
                <c:pt idx="2">
                  <c:v>1</c:v>
                </c:pt>
                <c:pt idx="6">
                  <c:v>1</c:v>
                </c:pt>
                <c:pt idx="10">
                  <c:v>1</c:v>
                </c:pt>
              </c:numCache>
            </c:numRef>
          </c:val>
          <c:extLst>
            <c:ext xmlns:c16="http://schemas.microsoft.com/office/drawing/2014/chart" uri="{C3380CC4-5D6E-409C-BE32-E72D297353CC}">
              <c16:uniqueId val="{00000004-41FB-48F1-9E6C-32DE55193091}"/>
            </c:ext>
          </c:extLst>
        </c:ser>
        <c:ser>
          <c:idx val="5"/>
          <c:order val="5"/>
          <c:tx>
            <c:strRef>
              <c:f>'rep vol comparto clas età30 70'!$G$2</c:f>
              <c:strCache>
                <c:ptCount val="1"/>
                <c:pt idx="0">
                  <c:v>&gt;67</c:v>
                </c:pt>
              </c:strCache>
            </c:strRef>
          </c:tx>
          <c:spPr>
            <a:solidFill>
              <a:srgbClr val="92D050"/>
            </a:solidFill>
            <a:ln>
              <a:noFill/>
            </a:ln>
            <a:effectLst/>
          </c:spPr>
          <c:invertIfNegative val="0"/>
          <c:cat>
            <c:strRef>
              <c:f>'rep vol comparto clas età30 70'!$A$3:$A$13</c:f>
              <c:strCache>
                <c:ptCount val="11"/>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pt idx="10">
                  <c:v>Totale</c:v>
                </c:pt>
              </c:strCache>
            </c:strRef>
          </c:cat>
          <c:val>
            <c:numRef>
              <c:f>'rep vol comparto clas età30 70'!$G$3:$G$13</c:f>
              <c:numCache>
                <c:formatCode>General</c:formatCode>
                <c:ptCount val="11"/>
                <c:pt idx="1">
                  <c:v>6</c:v>
                </c:pt>
                <c:pt idx="5">
                  <c:v>1</c:v>
                </c:pt>
                <c:pt idx="6">
                  <c:v>2</c:v>
                </c:pt>
                <c:pt idx="10">
                  <c:v>9</c:v>
                </c:pt>
              </c:numCache>
            </c:numRef>
          </c:val>
          <c:extLst>
            <c:ext xmlns:c16="http://schemas.microsoft.com/office/drawing/2014/chart" uri="{C3380CC4-5D6E-409C-BE32-E72D297353CC}">
              <c16:uniqueId val="{00000005-41FB-48F1-9E6C-32DE55193091}"/>
            </c:ext>
          </c:extLst>
        </c:ser>
        <c:dLbls>
          <c:showLegendKey val="0"/>
          <c:showVal val="0"/>
          <c:showCatName val="0"/>
          <c:showSerName val="0"/>
          <c:showPercent val="0"/>
          <c:showBubbleSize val="0"/>
        </c:dLbls>
        <c:gapWidth val="182"/>
        <c:axId val="809992096"/>
        <c:axId val="810002080"/>
      </c:barChart>
      <c:catAx>
        <c:axId val="80999209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b="1"/>
                  <a:t>comparto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10002080"/>
        <c:crosses val="autoZero"/>
        <c:auto val="1"/>
        <c:lblAlgn val="ctr"/>
        <c:lblOffset val="100"/>
        <c:noMultiLvlLbl val="0"/>
      </c:catAx>
      <c:valAx>
        <c:axId val="810002080"/>
        <c:scaling>
          <c:orientation val="minMax"/>
          <c:max val="9"/>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b="1"/>
                  <a:t>n°morti</a:t>
                </a:r>
              </a:p>
            </c:rich>
          </c:tx>
          <c:layout>
            <c:manualLayout>
              <c:xMode val="edge"/>
              <c:yMode val="edge"/>
              <c:x val="0.17241107305414882"/>
              <c:y val="0.5138052247670064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099920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it-IT"/>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800" b="1" i="0" baseline="0">
                <a:effectLst/>
              </a:rPr>
              <a:t>Distribuzione infortuni mortali </a:t>
            </a:r>
          </a:p>
          <a:p>
            <a:pPr>
              <a:defRPr/>
            </a:pPr>
            <a:r>
              <a:rPr lang="it-IT" sz="1800" b="1" i="0" baseline="0">
                <a:effectLst/>
              </a:rPr>
              <a:t>per comparto e classi di età, nel 2024 in Emilia-Romagna </a:t>
            </a:r>
            <a:endParaRPr lang="it-IT" b="1">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stacked"/>
        <c:varyColors val="0"/>
        <c:ser>
          <c:idx val="0"/>
          <c:order val="0"/>
          <c:tx>
            <c:strRef>
              <c:f>'rep vol comparto clas età30 70'!$B$2</c:f>
              <c:strCache>
                <c:ptCount val="1"/>
                <c:pt idx="0">
                  <c:v>&lt;30</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età30 70'!$A$3:$A$12</c:f>
              <c:strCache>
                <c:ptCount val="10"/>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strCache>
            </c:strRef>
          </c:cat>
          <c:val>
            <c:numRef>
              <c:f>'rep vol comparto clas età30 70'!$B$3:$B$12</c:f>
              <c:numCache>
                <c:formatCode>General</c:formatCode>
                <c:ptCount val="10"/>
                <c:pt idx="3">
                  <c:v>1</c:v>
                </c:pt>
              </c:numCache>
            </c:numRef>
          </c:val>
          <c:extLst>
            <c:ext xmlns:c16="http://schemas.microsoft.com/office/drawing/2014/chart" uri="{C3380CC4-5D6E-409C-BE32-E72D297353CC}">
              <c16:uniqueId val="{00000000-98F5-40F3-93C1-10384A7EBF49}"/>
            </c:ext>
          </c:extLst>
        </c:ser>
        <c:ser>
          <c:idx val="1"/>
          <c:order val="1"/>
          <c:tx>
            <c:strRef>
              <c:f>'rep vol comparto clas età30 70'!$C$2</c:f>
              <c:strCache>
                <c:ptCount val="1"/>
                <c:pt idx="0">
                  <c:v>31-40</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età30 70'!$A$3:$A$12</c:f>
              <c:strCache>
                <c:ptCount val="10"/>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strCache>
            </c:strRef>
          </c:cat>
          <c:val>
            <c:numRef>
              <c:f>'rep vol comparto clas età30 70'!$C$3:$C$12</c:f>
              <c:numCache>
                <c:formatCode>General</c:formatCode>
                <c:ptCount val="10"/>
                <c:pt idx="0">
                  <c:v>1</c:v>
                </c:pt>
                <c:pt idx="3">
                  <c:v>1</c:v>
                </c:pt>
                <c:pt idx="6">
                  <c:v>2</c:v>
                </c:pt>
                <c:pt idx="9">
                  <c:v>2</c:v>
                </c:pt>
              </c:numCache>
            </c:numRef>
          </c:val>
          <c:extLst>
            <c:ext xmlns:c16="http://schemas.microsoft.com/office/drawing/2014/chart" uri="{C3380CC4-5D6E-409C-BE32-E72D297353CC}">
              <c16:uniqueId val="{00000001-98F5-40F3-93C1-10384A7EBF49}"/>
            </c:ext>
          </c:extLst>
        </c:ser>
        <c:ser>
          <c:idx val="2"/>
          <c:order val="2"/>
          <c:tx>
            <c:strRef>
              <c:f>'rep vol comparto clas età30 70'!$D$2</c:f>
              <c:strCache>
                <c:ptCount val="1"/>
                <c:pt idx="0">
                  <c:v>41-50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età30 70'!$A$3:$A$12</c:f>
              <c:strCache>
                <c:ptCount val="10"/>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strCache>
            </c:strRef>
          </c:cat>
          <c:val>
            <c:numRef>
              <c:f>'rep vol comparto clas età30 70'!$D$3:$D$12</c:f>
              <c:numCache>
                <c:formatCode>General</c:formatCode>
                <c:ptCount val="10"/>
                <c:pt idx="0">
                  <c:v>1</c:v>
                </c:pt>
                <c:pt idx="4">
                  <c:v>1</c:v>
                </c:pt>
                <c:pt idx="6">
                  <c:v>1</c:v>
                </c:pt>
              </c:numCache>
            </c:numRef>
          </c:val>
          <c:extLst>
            <c:ext xmlns:c16="http://schemas.microsoft.com/office/drawing/2014/chart" uri="{C3380CC4-5D6E-409C-BE32-E72D297353CC}">
              <c16:uniqueId val="{00000002-98F5-40F3-93C1-10384A7EBF49}"/>
            </c:ext>
          </c:extLst>
        </c:ser>
        <c:ser>
          <c:idx val="3"/>
          <c:order val="3"/>
          <c:tx>
            <c:strRef>
              <c:f>'rep vol comparto clas età30 70'!$E$2</c:f>
              <c:strCache>
                <c:ptCount val="1"/>
                <c:pt idx="0">
                  <c:v>51-60</c:v>
                </c:pt>
              </c:strCache>
            </c:strRef>
          </c:tx>
          <c:spPr>
            <a:solidFill>
              <a:srgbClr val="FF0000"/>
            </a:solidFill>
            <a:ln>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età30 70'!$A$3:$A$12</c:f>
              <c:strCache>
                <c:ptCount val="10"/>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strCache>
            </c:strRef>
          </c:cat>
          <c:val>
            <c:numRef>
              <c:f>'rep vol comparto clas età30 70'!$E$3:$E$12</c:f>
              <c:numCache>
                <c:formatCode>General</c:formatCode>
                <c:ptCount val="10"/>
                <c:pt idx="0">
                  <c:v>4</c:v>
                </c:pt>
                <c:pt idx="1">
                  <c:v>3</c:v>
                </c:pt>
                <c:pt idx="6">
                  <c:v>2</c:v>
                </c:pt>
                <c:pt idx="7">
                  <c:v>1</c:v>
                </c:pt>
                <c:pt idx="8">
                  <c:v>1</c:v>
                </c:pt>
              </c:numCache>
            </c:numRef>
          </c:val>
          <c:extLst>
            <c:ext xmlns:c16="http://schemas.microsoft.com/office/drawing/2014/chart" uri="{C3380CC4-5D6E-409C-BE32-E72D297353CC}">
              <c16:uniqueId val="{00000003-98F5-40F3-93C1-10384A7EBF49}"/>
            </c:ext>
          </c:extLst>
        </c:ser>
        <c:ser>
          <c:idx val="4"/>
          <c:order val="4"/>
          <c:tx>
            <c:strRef>
              <c:f>'rep vol comparto clas età30 70'!$F$2</c:f>
              <c:strCache>
                <c:ptCount val="1"/>
                <c:pt idx="0">
                  <c:v>61-67</c:v>
                </c:pt>
              </c:strCache>
            </c:strRef>
          </c:tx>
          <c:spPr>
            <a:solidFill>
              <a:srgbClr val="FFFF00"/>
            </a:solidFill>
            <a:ln>
              <a:solidFill>
                <a:srgbClr val="FFFF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età30 70'!$A$3:$A$12</c:f>
              <c:strCache>
                <c:ptCount val="10"/>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strCache>
            </c:strRef>
          </c:cat>
          <c:val>
            <c:numRef>
              <c:f>'rep vol comparto clas età30 70'!$F$3:$F$12</c:f>
              <c:numCache>
                <c:formatCode>General</c:formatCode>
                <c:ptCount val="10"/>
                <c:pt idx="2">
                  <c:v>1</c:v>
                </c:pt>
                <c:pt idx="6">
                  <c:v>1</c:v>
                </c:pt>
              </c:numCache>
            </c:numRef>
          </c:val>
          <c:extLst>
            <c:ext xmlns:c16="http://schemas.microsoft.com/office/drawing/2014/chart" uri="{C3380CC4-5D6E-409C-BE32-E72D297353CC}">
              <c16:uniqueId val="{00000004-98F5-40F3-93C1-10384A7EBF49}"/>
            </c:ext>
          </c:extLst>
        </c:ser>
        <c:ser>
          <c:idx val="5"/>
          <c:order val="5"/>
          <c:tx>
            <c:strRef>
              <c:f>'rep vol comparto clas età30 70'!$G$2</c:f>
              <c:strCache>
                <c:ptCount val="1"/>
                <c:pt idx="0">
                  <c:v>&gt;67</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età30 70'!$A$3:$A$12</c:f>
              <c:strCache>
                <c:ptCount val="10"/>
                <c:pt idx="0">
                  <c:v>COSTRUZIONI</c:v>
                </c:pt>
                <c:pt idx="1">
                  <c:v>AGRICOLTURA</c:v>
                </c:pt>
                <c:pt idx="2">
                  <c:v>LOGISTICA / TRASPORTI E MAGAZZINI</c:v>
                </c:pt>
                <c:pt idx="3">
                  <c:v>ISTALLAZIONE IMPIANTI</c:v>
                </c:pt>
                <c:pt idx="4">
                  <c:v>RIPARAZIONE DI AUTOVEICOLI E MOTOCICLI</c:v>
                </c:pt>
                <c:pt idx="5">
                  <c:v>TRASLOCHI</c:v>
                </c:pt>
                <c:pt idx="6">
                  <c:v>PRODUZIONE ENERGIA</c:v>
                </c:pt>
                <c:pt idx="7">
                  <c:v>DISTRIBUZIONE ENERGIA</c:v>
                </c:pt>
                <c:pt idx="8">
                  <c:v>IMNBALLAGGIO/CONFEZIONAMENTO</c:v>
                </c:pt>
                <c:pt idx="9">
                  <c:v>METALMECCANICA</c:v>
                </c:pt>
              </c:strCache>
            </c:strRef>
          </c:cat>
          <c:val>
            <c:numRef>
              <c:f>'rep vol comparto clas età30 70'!$G$3:$G$12</c:f>
              <c:numCache>
                <c:formatCode>General</c:formatCode>
                <c:ptCount val="10"/>
                <c:pt idx="1">
                  <c:v>6</c:v>
                </c:pt>
                <c:pt idx="5">
                  <c:v>1</c:v>
                </c:pt>
                <c:pt idx="6">
                  <c:v>2</c:v>
                </c:pt>
              </c:numCache>
            </c:numRef>
          </c:val>
          <c:extLst>
            <c:ext xmlns:c16="http://schemas.microsoft.com/office/drawing/2014/chart" uri="{C3380CC4-5D6E-409C-BE32-E72D297353CC}">
              <c16:uniqueId val="{00000005-98F5-40F3-93C1-10384A7EBF49}"/>
            </c:ext>
          </c:extLst>
        </c:ser>
        <c:dLbls>
          <c:dLblPos val="ctr"/>
          <c:showLegendKey val="0"/>
          <c:showVal val="1"/>
          <c:showCatName val="0"/>
          <c:showSerName val="0"/>
          <c:showPercent val="0"/>
          <c:showBubbleSize val="0"/>
        </c:dLbls>
        <c:gapWidth val="150"/>
        <c:overlap val="100"/>
        <c:axId val="813434752"/>
        <c:axId val="813436000"/>
      </c:barChart>
      <c:catAx>
        <c:axId val="813434752"/>
        <c:scaling>
          <c:orientation val="minMax"/>
        </c:scaling>
        <c:delete val="0"/>
        <c:axPos val="l"/>
        <c:title>
          <c:tx>
            <c:rich>
              <a:bodyPr rot="-54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r>
                  <a:rPr lang="en-US" sz="1500" b="1"/>
                  <a:t>comparto</a:t>
                </a:r>
              </a:p>
            </c:rich>
          </c:tx>
          <c:overlay val="0"/>
          <c:spPr>
            <a:noFill/>
            <a:ln>
              <a:noFill/>
            </a:ln>
            <a:effectLst/>
          </c:spPr>
          <c:txPr>
            <a:bodyPr rot="-54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13436000"/>
        <c:crosses val="autoZero"/>
        <c:auto val="1"/>
        <c:lblAlgn val="ctr"/>
        <c:lblOffset val="100"/>
        <c:noMultiLvlLbl val="0"/>
      </c:catAx>
      <c:valAx>
        <c:axId val="813436000"/>
        <c:scaling>
          <c:orientation val="minMax"/>
          <c:max val="12"/>
        </c:scaling>
        <c:delete val="0"/>
        <c:axPos val="b"/>
        <c:title>
          <c:tx>
            <c:rich>
              <a:bodyPr rot="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r>
                  <a:rPr lang="it-IT" sz="1500" b="1"/>
                  <a:t>n°infortuni mortali</a:t>
                </a:r>
              </a:p>
            </c:rich>
          </c:tx>
          <c:layout>
            <c:manualLayout>
              <c:xMode val="edge"/>
              <c:yMode val="edge"/>
              <c:x val="0.50692986685813923"/>
              <c:y val="0.85769893491226257"/>
            </c:manualLayout>
          </c:layout>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1343475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it-IT"/>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it-IT" sz="1400" b="1" i="0" u="none" strike="noStrike" baseline="0">
                <a:effectLst/>
              </a:rPr>
              <a:t>Numero infortuni mortali per comparto e rapporto di lavoro, nel 2024 (novembre) in Emilia-Romagna </a:t>
            </a:r>
            <a:endParaRPr lang="it-IT"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stacked"/>
        <c:varyColors val="0"/>
        <c:ser>
          <c:idx val="0"/>
          <c:order val="0"/>
          <c:tx>
            <c:strRef>
              <c:f>'rep vol comparto e rap lav'!$B$3</c:f>
              <c:strCache>
                <c:ptCount val="1"/>
                <c:pt idx="0">
                  <c:v>AUTONOMO</c:v>
                </c:pt>
              </c:strCache>
            </c:strRef>
          </c:tx>
          <c:spPr>
            <a:solidFill>
              <a:schemeClr val="accent1"/>
            </a:solidFill>
            <a:ln>
              <a:noFill/>
            </a:ln>
            <a:effectLst/>
          </c:spPr>
          <c:invertIfNegative val="0"/>
          <c:cat>
            <c:strRef>
              <c:f>'rep vol comparto e rap lav'!$A$4:$A$13</c:f>
              <c:strCache>
                <c:ptCount val="10"/>
                <c:pt idx="0">
                  <c:v>COSTRUZIONI</c:v>
                </c:pt>
                <c:pt idx="1">
                  <c:v>AGRICOLTURA</c:v>
                </c:pt>
                <c:pt idx="2">
                  <c:v>LOGISTICA / TRASPORTI E MAGAZZINI</c:v>
                </c:pt>
                <c:pt idx="3">
                  <c:v>ISTALLAZIONE IMPIANTI</c:v>
                </c:pt>
                <c:pt idx="4">
                  <c:v>RIPARAZIONE DI AUTOVEICOLI E MOTOCICLI</c:v>
                </c:pt>
                <c:pt idx="5">
                  <c:v>TRASLOCHI</c:v>
                </c:pt>
                <c:pt idx="6">
                  <c:v>METALMECCANICA</c:v>
                </c:pt>
                <c:pt idx="7">
                  <c:v>DISTRIBUZIONE ENERGIA</c:v>
                </c:pt>
                <c:pt idx="8">
                  <c:v>IMBALLAGGIO CONFEZIONAMENTO</c:v>
                </c:pt>
                <c:pt idx="9">
                  <c:v>PRODUZIONE DI ENERGIA</c:v>
                </c:pt>
              </c:strCache>
            </c:strRef>
          </c:cat>
          <c:val>
            <c:numRef>
              <c:f>'rep vol comparto e rap lav'!$B$4:$B$13</c:f>
              <c:numCache>
                <c:formatCode>General</c:formatCode>
                <c:ptCount val="10"/>
                <c:pt idx="0">
                  <c:v>1</c:v>
                </c:pt>
                <c:pt idx="2">
                  <c:v>1</c:v>
                </c:pt>
                <c:pt idx="3">
                  <c:v>1</c:v>
                </c:pt>
                <c:pt idx="9">
                  <c:v>1</c:v>
                </c:pt>
              </c:numCache>
            </c:numRef>
          </c:val>
          <c:extLst>
            <c:ext xmlns:c16="http://schemas.microsoft.com/office/drawing/2014/chart" uri="{C3380CC4-5D6E-409C-BE32-E72D297353CC}">
              <c16:uniqueId val="{00000000-09B5-4873-A341-65D0D924AB10}"/>
            </c:ext>
          </c:extLst>
        </c:ser>
        <c:ser>
          <c:idx val="1"/>
          <c:order val="1"/>
          <c:tx>
            <c:strRef>
              <c:f>'rep vol comparto e rap lav'!$C$3</c:f>
              <c:strCache>
                <c:ptCount val="1"/>
                <c:pt idx="0">
                  <c:v>DATORE DI LAVORO</c:v>
                </c:pt>
              </c:strCache>
            </c:strRef>
          </c:tx>
          <c:spPr>
            <a:solidFill>
              <a:schemeClr val="accent2"/>
            </a:solidFill>
            <a:ln>
              <a:noFill/>
            </a:ln>
            <a:effectLst/>
          </c:spPr>
          <c:invertIfNegative val="0"/>
          <c:cat>
            <c:strRef>
              <c:f>'rep vol comparto e rap lav'!$A$4:$A$13</c:f>
              <c:strCache>
                <c:ptCount val="10"/>
                <c:pt idx="0">
                  <c:v>COSTRUZIONI</c:v>
                </c:pt>
                <c:pt idx="1">
                  <c:v>AGRICOLTURA</c:v>
                </c:pt>
                <c:pt idx="2">
                  <c:v>LOGISTICA / TRASPORTI E MAGAZZINI</c:v>
                </c:pt>
                <c:pt idx="3">
                  <c:v>ISTALLAZIONE IMPIANTI</c:v>
                </c:pt>
                <c:pt idx="4">
                  <c:v>RIPARAZIONE DI AUTOVEICOLI E MOTOCICLI</c:v>
                </c:pt>
                <c:pt idx="5">
                  <c:v>TRASLOCHI</c:v>
                </c:pt>
                <c:pt idx="6">
                  <c:v>METALMECCANICA</c:v>
                </c:pt>
                <c:pt idx="7">
                  <c:v>DISTRIBUZIONE ENERGIA</c:v>
                </c:pt>
                <c:pt idx="8">
                  <c:v>IMBALLAGGIO CONFEZIONAMENTO</c:v>
                </c:pt>
                <c:pt idx="9">
                  <c:v>PRODUZIONE DI ENERGIA</c:v>
                </c:pt>
              </c:strCache>
            </c:strRef>
          </c:cat>
          <c:val>
            <c:numRef>
              <c:f>'rep vol comparto e rap lav'!$C$4:$C$13</c:f>
              <c:numCache>
                <c:formatCode>General</c:formatCode>
                <c:ptCount val="10"/>
                <c:pt idx="1">
                  <c:v>1</c:v>
                </c:pt>
                <c:pt idx="5">
                  <c:v>1</c:v>
                </c:pt>
              </c:numCache>
            </c:numRef>
          </c:val>
          <c:extLst>
            <c:ext xmlns:c16="http://schemas.microsoft.com/office/drawing/2014/chart" uri="{C3380CC4-5D6E-409C-BE32-E72D297353CC}">
              <c16:uniqueId val="{00000001-09B5-4873-A341-65D0D924AB10}"/>
            </c:ext>
          </c:extLst>
        </c:ser>
        <c:ser>
          <c:idx val="2"/>
          <c:order val="2"/>
          <c:tx>
            <c:strRef>
              <c:f>'rep vol comparto e rap lav'!$D$3</c:f>
              <c:strCache>
                <c:ptCount val="1"/>
                <c:pt idx="0">
                  <c:v>DIPENDENTE</c:v>
                </c:pt>
              </c:strCache>
            </c:strRef>
          </c:tx>
          <c:spPr>
            <a:solidFill>
              <a:schemeClr val="accent3"/>
            </a:solidFill>
            <a:ln>
              <a:noFill/>
            </a:ln>
            <a:effectLst/>
          </c:spPr>
          <c:invertIfNegative val="0"/>
          <c:cat>
            <c:strRef>
              <c:f>'rep vol comparto e rap lav'!$A$4:$A$13</c:f>
              <c:strCache>
                <c:ptCount val="10"/>
                <c:pt idx="0">
                  <c:v>COSTRUZIONI</c:v>
                </c:pt>
                <c:pt idx="1">
                  <c:v>AGRICOLTURA</c:v>
                </c:pt>
                <c:pt idx="2">
                  <c:v>LOGISTICA / TRASPORTI E MAGAZZINI</c:v>
                </c:pt>
                <c:pt idx="3">
                  <c:v>ISTALLAZIONE IMPIANTI</c:v>
                </c:pt>
                <c:pt idx="4">
                  <c:v>RIPARAZIONE DI AUTOVEICOLI E MOTOCICLI</c:v>
                </c:pt>
                <c:pt idx="5">
                  <c:v>TRASLOCHI</c:v>
                </c:pt>
                <c:pt idx="6">
                  <c:v>METALMECCANICA</c:v>
                </c:pt>
                <c:pt idx="7">
                  <c:v>DISTRIBUZIONE ENERGIA</c:v>
                </c:pt>
                <c:pt idx="8">
                  <c:v>IMBALLAGGIO CONFEZIONAMENTO</c:v>
                </c:pt>
                <c:pt idx="9">
                  <c:v>PRODUZIONE DI ENERGIA</c:v>
                </c:pt>
              </c:strCache>
            </c:strRef>
          </c:cat>
          <c:val>
            <c:numRef>
              <c:f>'rep vol comparto e rap lav'!$D$4:$D$13</c:f>
              <c:numCache>
                <c:formatCode>General</c:formatCode>
                <c:ptCount val="10"/>
                <c:pt idx="0">
                  <c:v>4</c:v>
                </c:pt>
                <c:pt idx="1">
                  <c:v>5</c:v>
                </c:pt>
                <c:pt idx="4">
                  <c:v>1</c:v>
                </c:pt>
                <c:pt idx="6">
                  <c:v>2</c:v>
                </c:pt>
                <c:pt idx="7">
                  <c:v>1</c:v>
                </c:pt>
                <c:pt idx="9">
                  <c:v>6</c:v>
                </c:pt>
              </c:numCache>
            </c:numRef>
          </c:val>
          <c:extLst>
            <c:ext xmlns:c16="http://schemas.microsoft.com/office/drawing/2014/chart" uri="{C3380CC4-5D6E-409C-BE32-E72D297353CC}">
              <c16:uniqueId val="{00000002-09B5-4873-A341-65D0D924AB10}"/>
            </c:ext>
          </c:extLst>
        </c:ser>
        <c:ser>
          <c:idx val="3"/>
          <c:order val="3"/>
          <c:tx>
            <c:strRef>
              <c:f>'rep vol comparto e rap lav'!$E$3</c:f>
              <c:strCache>
                <c:ptCount val="1"/>
                <c:pt idx="0">
                  <c:v>FAMILIARE</c:v>
                </c:pt>
              </c:strCache>
            </c:strRef>
          </c:tx>
          <c:spPr>
            <a:solidFill>
              <a:schemeClr val="accent4"/>
            </a:solidFill>
            <a:ln>
              <a:noFill/>
            </a:ln>
            <a:effectLst/>
          </c:spPr>
          <c:invertIfNegative val="0"/>
          <c:cat>
            <c:strRef>
              <c:f>'rep vol comparto e rap lav'!$A$4:$A$13</c:f>
              <c:strCache>
                <c:ptCount val="10"/>
                <c:pt idx="0">
                  <c:v>COSTRUZIONI</c:v>
                </c:pt>
                <c:pt idx="1">
                  <c:v>AGRICOLTURA</c:v>
                </c:pt>
                <c:pt idx="2">
                  <c:v>LOGISTICA / TRASPORTI E MAGAZZINI</c:v>
                </c:pt>
                <c:pt idx="3">
                  <c:v>ISTALLAZIONE IMPIANTI</c:v>
                </c:pt>
                <c:pt idx="4">
                  <c:v>RIPARAZIONE DI AUTOVEICOLI E MOTOCICLI</c:v>
                </c:pt>
                <c:pt idx="5">
                  <c:v>TRASLOCHI</c:v>
                </c:pt>
                <c:pt idx="6">
                  <c:v>METALMECCANICA</c:v>
                </c:pt>
                <c:pt idx="7">
                  <c:v>DISTRIBUZIONE ENERGIA</c:v>
                </c:pt>
                <c:pt idx="8">
                  <c:v>IMBALLAGGIO CONFEZIONAMENTO</c:v>
                </c:pt>
                <c:pt idx="9">
                  <c:v>PRODUZIONE DI ENERGIA</c:v>
                </c:pt>
              </c:strCache>
            </c:strRef>
          </c:cat>
          <c:val>
            <c:numRef>
              <c:f>'rep vol comparto e rap lav'!$E$4:$E$13</c:f>
              <c:numCache>
                <c:formatCode>General</c:formatCode>
                <c:ptCount val="10"/>
                <c:pt idx="1">
                  <c:v>1</c:v>
                </c:pt>
              </c:numCache>
            </c:numRef>
          </c:val>
          <c:extLst>
            <c:ext xmlns:c16="http://schemas.microsoft.com/office/drawing/2014/chart" uri="{C3380CC4-5D6E-409C-BE32-E72D297353CC}">
              <c16:uniqueId val="{00000003-09B5-4873-A341-65D0D924AB10}"/>
            </c:ext>
          </c:extLst>
        </c:ser>
        <c:ser>
          <c:idx val="4"/>
          <c:order val="4"/>
          <c:tx>
            <c:strRef>
              <c:f>'rep vol comparto e rap lav'!$F$3</c:f>
              <c:strCache>
                <c:ptCount val="1"/>
                <c:pt idx="0">
                  <c:v>IN ACCERTAMETO</c:v>
                </c:pt>
              </c:strCache>
            </c:strRef>
          </c:tx>
          <c:spPr>
            <a:solidFill>
              <a:schemeClr val="accent5"/>
            </a:solidFill>
            <a:ln>
              <a:noFill/>
            </a:ln>
            <a:effectLst/>
          </c:spPr>
          <c:invertIfNegative val="0"/>
          <c:cat>
            <c:strRef>
              <c:f>'rep vol comparto e rap lav'!$A$4:$A$13</c:f>
              <c:strCache>
                <c:ptCount val="10"/>
                <c:pt idx="0">
                  <c:v>COSTRUZIONI</c:v>
                </c:pt>
                <c:pt idx="1">
                  <c:v>AGRICOLTURA</c:v>
                </c:pt>
                <c:pt idx="2">
                  <c:v>LOGISTICA / TRASPORTI E MAGAZZINI</c:v>
                </c:pt>
                <c:pt idx="3">
                  <c:v>ISTALLAZIONE IMPIANTI</c:v>
                </c:pt>
                <c:pt idx="4">
                  <c:v>RIPARAZIONE DI AUTOVEICOLI E MOTOCICLI</c:v>
                </c:pt>
                <c:pt idx="5">
                  <c:v>TRASLOCHI</c:v>
                </c:pt>
                <c:pt idx="6">
                  <c:v>METALMECCANICA</c:v>
                </c:pt>
                <c:pt idx="7">
                  <c:v>DISTRIBUZIONE ENERGIA</c:v>
                </c:pt>
                <c:pt idx="8">
                  <c:v>IMBALLAGGIO CONFEZIONAMENTO</c:v>
                </c:pt>
                <c:pt idx="9">
                  <c:v>PRODUZIONE DI ENERGIA</c:v>
                </c:pt>
              </c:strCache>
            </c:strRef>
          </c:cat>
          <c:val>
            <c:numRef>
              <c:f>'rep vol comparto e rap lav'!$F$4:$F$13</c:f>
              <c:numCache>
                <c:formatCode>General</c:formatCode>
                <c:ptCount val="10"/>
                <c:pt idx="0">
                  <c:v>1</c:v>
                </c:pt>
              </c:numCache>
            </c:numRef>
          </c:val>
          <c:extLst>
            <c:ext xmlns:c16="http://schemas.microsoft.com/office/drawing/2014/chart" uri="{C3380CC4-5D6E-409C-BE32-E72D297353CC}">
              <c16:uniqueId val="{00000004-09B5-4873-A341-65D0D924AB10}"/>
            </c:ext>
          </c:extLst>
        </c:ser>
        <c:ser>
          <c:idx val="5"/>
          <c:order val="5"/>
          <c:tx>
            <c:strRef>
              <c:f>'rep vol comparto e rap lav'!$G$3</c:f>
              <c:strCache>
                <c:ptCount val="1"/>
                <c:pt idx="0">
                  <c:v>SOCIO</c:v>
                </c:pt>
              </c:strCache>
            </c:strRef>
          </c:tx>
          <c:spPr>
            <a:solidFill>
              <a:srgbClr val="92D050"/>
            </a:solidFill>
            <a:ln>
              <a:noFill/>
            </a:ln>
            <a:effectLst/>
          </c:spPr>
          <c:invertIfNegative val="0"/>
          <c:cat>
            <c:strRef>
              <c:f>'rep vol comparto e rap lav'!$A$4:$A$13</c:f>
              <c:strCache>
                <c:ptCount val="10"/>
                <c:pt idx="0">
                  <c:v>COSTRUZIONI</c:v>
                </c:pt>
                <c:pt idx="1">
                  <c:v>AGRICOLTURA</c:v>
                </c:pt>
                <c:pt idx="2">
                  <c:v>LOGISTICA / TRASPORTI E MAGAZZINI</c:v>
                </c:pt>
                <c:pt idx="3">
                  <c:v>ISTALLAZIONE IMPIANTI</c:v>
                </c:pt>
                <c:pt idx="4">
                  <c:v>RIPARAZIONE DI AUTOVEICOLI E MOTOCICLI</c:v>
                </c:pt>
                <c:pt idx="5">
                  <c:v>TRASLOCHI</c:v>
                </c:pt>
                <c:pt idx="6">
                  <c:v>METALMECCANICA</c:v>
                </c:pt>
                <c:pt idx="7">
                  <c:v>DISTRIBUZIONE ENERGIA</c:v>
                </c:pt>
                <c:pt idx="8">
                  <c:v>IMBALLAGGIO CONFEZIONAMENTO</c:v>
                </c:pt>
                <c:pt idx="9">
                  <c:v>PRODUZIONE DI ENERGIA</c:v>
                </c:pt>
              </c:strCache>
            </c:strRef>
          </c:cat>
          <c:val>
            <c:numRef>
              <c:f>'rep vol comparto e rap lav'!$G$4:$G$13</c:f>
              <c:numCache>
                <c:formatCode>General</c:formatCode>
                <c:ptCount val="10"/>
                <c:pt idx="1">
                  <c:v>2</c:v>
                </c:pt>
                <c:pt idx="8">
                  <c:v>1</c:v>
                </c:pt>
              </c:numCache>
            </c:numRef>
          </c:val>
          <c:extLst>
            <c:ext xmlns:c16="http://schemas.microsoft.com/office/drawing/2014/chart" uri="{C3380CC4-5D6E-409C-BE32-E72D297353CC}">
              <c16:uniqueId val="{00000005-09B5-4873-A341-65D0D924AB10}"/>
            </c:ext>
          </c:extLst>
        </c:ser>
        <c:ser>
          <c:idx val="6"/>
          <c:order val="6"/>
          <c:tx>
            <c:strRef>
              <c:f>'rep vol comparto e rap lav'!$H$3</c:f>
              <c:strCache>
                <c:ptCount val="1"/>
                <c:pt idx="0">
                  <c:v>APPRENDISTA</c:v>
                </c:pt>
              </c:strCache>
            </c:strRef>
          </c:tx>
          <c:spPr>
            <a:solidFill>
              <a:schemeClr val="accent1">
                <a:lumMod val="60000"/>
              </a:schemeClr>
            </a:solidFill>
            <a:ln>
              <a:noFill/>
            </a:ln>
            <a:effectLst/>
          </c:spPr>
          <c:invertIfNegative val="0"/>
          <c:cat>
            <c:strRef>
              <c:f>'rep vol comparto e rap lav'!$A$4:$A$13</c:f>
              <c:strCache>
                <c:ptCount val="10"/>
                <c:pt idx="0">
                  <c:v>COSTRUZIONI</c:v>
                </c:pt>
                <c:pt idx="1">
                  <c:v>AGRICOLTURA</c:v>
                </c:pt>
                <c:pt idx="2">
                  <c:v>LOGISTICA / TRASPORTI E MAGAZZINI</c:v>
                </c:pt>
                <c:pt idx="3">
                  <c:v>ISTALLAZIONE IMPIANTI</c:v>
                </c:pt>
                <c:pt idx="4">
                  <c:v>RIPARAZIONE DI AUTOVEICOLI E MOTOCICLI</c:v>
                </c:pt>
                <c:pt idx="5">
                  <c:v>TRASLOCHI</c:v>
                </c:pt>
                <c:pt idx="6">
                  <c:v>METALMECCANICA</c:v>
                </c:pt>
                <c:pt idx="7">
                  <c:v>DISTRIBUZIONE ENERGIA</c:v>
                </c:pt>
                <c:pt idx="8">
                  <c:v>IMBALLAGGIO CONFEZIONAMENTO</c:v>
                </c:pt>
                <c:pt idx="9">
                  <c:v>PRODUZIONE DI ENERGIA</c:v>
                </c:pt>
              </c:strCache>
            </c:strRef>
          </c:cat>
          <c:val>
            <c:numRef>
              <c:f>'rep vol comparto e rap lav'!$H$4:$H$13</c:f>
              <c:numCache>
                <c:formatCode>General</c:formatCode>
                <c:ptCount val="10"/>
                <c:pt idx="3">
                  <c:v>1</c:v>
                </c:pt>
              </c:numCache>
            </c:numRef>
          </c:val>
          <c:extLst>
            <c:ext xmlns:c16="http://schemas.microsoft.com/office/drawing/2014/chart" uri="{C3380CC4-5D6E-409C-BE32-E72D297353CC}">
              <c16:uniqueId val="{00000000-1596-4EEA-BB6C-E6CCBD0BCBCD}"/>
            </c:ext>
          </c:extLst>
        </c:ser>
        <c:dLbls>
          <c:showLegendKey val="0"/>
          <c:showVal val="0"/>
          <c:showCatName val="0"/>
          <c:showSerName val="0"/>
          <c:showPercent val="0"/>
          <c:showBubbleSize val="0"/>
        </c:dLbls>
        <c:gapWidth val="150"/>
        <c:overlap val="100"/>
        <c:axId val="370663136"/>
        <c:axId val="370668960"/>
      </c:barChart>
      <c:catAx>
        <c:axId val="370663136"/>
        <c:scaling>
          <c:orientation val="minMax"/>
        </c:scaling>
        <c:delete val="0"/>
        <c:axPos val="l"/>
        <c:title>
          <c:tx>
            <c:rich>
              <a:bodyPr rot="-54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r>
                  <a:rPr lang="it-IT" sz="1500" b="1"/>
                  <a:t>comparti</a:t>
                </a:r>
              </a:p>
            </c:rich>
          </c:tx>
          <c:layout>
            <c:manualLayout>
              <c:xMode val="edge"/>
              <c:yMode val="edge"/>
              <c:x val="8.4495130286168368E-3"/>
              <c:y val="0.27818323644123921"/>
            </c:manualLayout>
          </c:layout>
          <c:overlay val="0"/>
          <c:spPr>
            <a:noFill/>
            <a:ln>
              <a:noFill/>
            </a:ln>
            <a:effectLst/>
          </c:spPr>
          <c:txPr>
            <a:bodyPr rot="-54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370668960"/>
        <c:crosses val="autoZero"/>
        <c:auto val="1"/>
        <c:lblAlgn val="ctr"/>
        <c:lblOffset val="100"/>
        <c:noMultiLvlLbl val="0"/>
      </c:catAx>
      <c:valAx>
        <c:axId val="370668960"/>
        <c:scaling>
          <c:orientation val="minMax"/>
          <c:max val="12"/>
        </c:scaling>
        <c:delete val="0"/>
        <c:axPos val="b"/>
        <c:title>
          <c:tx>
            <c:rich>
              <a:bodyPr rot="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r>
                  <a:rPr lang="it-IT" sz="1500" b="1"/>
                  <a:t>n° infortuni mortali</a:t>
                </a:r>
              </a:p>
            </c:rich>
          </c:tx>
          <c:layout>
            <c:manualLayout>
              <c:xMode val="edge"/>
              <c:yMode val="edge"/>
              <c:x val="2.8931285551230413E-2"/>
              <c:y val="0.81008089876615885"/>
            </c:manualLayout>
          </c:layout>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3706631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Dinamiche e</a:t>
            </a:r>
            <a:r>
              <a:rPr lang="it-IT" baseline="0"/>
              <a:t> comparto</a:t>
            </a:r>
            <a:endParaRPr lang="it-IT"/>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3.7699452604463377E-2"/>
          <c:y val="0.11166713052103251"/>
          <c:w val="0.92140688083620226"/>
          <c:h val="0.47834732561485988"/>
        </c:manualLayout>
      </c:layout>
      <c:barChart>
        <c:barDir val="col"/>
        <c:grouping val="stacked"/>
        <c:varyColors val="0"/>
        <c:ser>
          <c:idx val="0"/>
          <c:order val="0"/>
          <c:tx>
            <c:strRef>
              <c:f>'rep dinamiche_comparto'!$B$6</c:f>
              <c:strCache>
                <c:ptCount val="1"/>
                <c:pt idx="0">
                  <c:v>Agricoltura</c:v>
                </c:pt>
              </c:strCache>
            </c:strRef>
          </c:tx>
          <c:spPr>
            <a:solidFill>
              <a:schemeClr val="accent4">
                <a:lumMod val="50000"/>
              </a:schemeClr>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dinamiche_comparto'!$B$7:$B$16</c:f>
              <c:numCache>
                <c:formatCode>0</c:formatCode>
                <c:ptCount val="10"/>
                <c:pt idx="2">
                  <c:v>4</c:v>
                </c:pt>
                <c:pt idx="4">
                  <c:v>2</c:v>
                </c:pt>
                <c:pt idx="5">
                  <c:v>1</c:v>
                </c:pt>
                <c:pt idx="8">
                  <c:v>2</c:v>
                </c:pt>
                <c:pt idx="9" formatCode="General">
                  <c:v>9</c:v>
                </c:pt>
              </c:numCache>
            </c:numRef>
          </c:val>
          <c:extLst>
            <c:ext xmlns:c16="http://schemas.microsoft.com/office/drawing/2014/chart" uri="{C3380CC4-5D6E-409C-BE32-E72D297353CC}">
              <c16:uniqueId val="{00000000-CB34-4F13-89CC-41B23E8225CF}"/>
            </c:ext>
          </c:extLst>
        </c:ser>
        <c:ser>
          <c:idx val="1"/>
          <c:order val="1"/>
          <c:tx>
            <c:strRef>
              <c:f>'rep dinamiche_comparto'!$C$6</c:f>
              <c:strCache>
                <c:ptCount val="1"/>
                <c:pt idx="0">
                  <c:v>Costruzioni</c:v>
                </c:pt>
              </c:strCache>
            </c:strRef>
          </c:tx>
          <c:spPr>
            <a:solidFill>
              <a:schemeClr val="bg1">
                <a:lumMod val="50000"/>
              </a:schemeClr>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dinamiche_comparto'!$C$7:$C$16</c:f>
              <c:numCache>
                <c:formatCode>0</c:formatCode>
                <c:ptCount val="10"/>
                <c:pt idx="0">
                  <c:v>3</c:v>
                </c:pt>
                <c:pt idx="2">
                  <c:v>1</c:v>
                </c:pt>
                <c:pt idx="3">
                  <c:v>1</c:v>
                </c:pt>
                <c:pt idx="8">
                  <c:v>1</c:v>
                </c:pt>
                <c:pt idx="9" formatCode="General">
                  <c:v>6</c:v>
                </c:pt>
              </c:numCache>
            </c:numRef>
          </c:val>
          <c:extLst>
            <c:ext xmlns:c16="http://schemas.microsoft.com/office/drawing/2014/chart" uri="{C3380CC4-5D6E-409C-BE32-E72D297353CC}">
              <c16:uniqueId val="{00000001-CB34-4F13-89CC-41B23E8225CF}"/>
            </c:ext>
          </c:extLst>
        </c:ser>
        <c:ser>
          <c:idx val="2"/>
          <c:order val="2"/>
          <c:tx>
            <c:strRef>
              <c:f>'rep dinamiche_comparto'!$D$6</c:f>
              <c:strCache>
                <c:ptCount val="1"/>
                <c:pt idx="0">
                  <c:v>Istallazione impianti</c:v>
                </c:pt>
              </c:strCache>
            </c:strRef>
          </c:tx>
          <c:spPr>
            <a:solidFill>
              <a:schemeClr val="accent3"/>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dinamiche_comparto'!$D$7:$D$16</c:f>
              <c:numCache>
                <c:formatCode>0</c:formatCode>
                <c:ptCount val="10"/>
                <c:pt idx="0">
                  <c:v>1</c:v>
                </c:pt>
                <c:pt idx="6">
                  <c:v>1</c:v>
                </c:pt>
                <c:pt idx="9" formatCode="General">
                  <c:v>2</c:v>
                </c:pt>
              </c:numCache>
            </c:numRef>
          </c:val>
          <c:extLst>
            <c:ext xmlns:c16="http://schemas.microsoft.com/office/drawing/2014/chart" uri="{C3380CC4-5D6E-409C-BE32-E72D297353CC}">
              <c16:uniqueId val="{00000002-CB34-4F13-89CC-41B23E8225CF}"/>
            </c:ext>
          </c:extLst>
        </c:ser>
        <c:ser>
          <c:idx val="3"/>
          <c:order val="3"/>
          <c:tx>
            <c:strRef>
              <c:f>'rep dinamiche_comparto'!$E$6</c:f>
              <c:strCache>
                <c:ptCount val="1"/>
                <c:pt idx="0">
                  <c:v>Riparazione autoveicoli e motocicli</c:v>
                </c:pt>
              </c:strCache>
            </c:strRef>
          </c:tx>
          <c:spPr>
            <a:solidFill>
              <a:srgbClr val="002060"/>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dinamiche_comparto'!$E$7:$E$16</c:f>
              <c:numCache>
                <c:formatCode>0</c:formatCode>
                <c:ptCount val="10"/>
                <c:pt idx="3">
                  <c:v>1</c:v>
                </c:pt>
                <c:pt idx="9" formatCode="General">
                  <c:v>1</c:v>
                </c:pt>
              </c:numCache>
            </c:numRef>
          </c:val>
          <c:extLst>
            <c:ext xmlns:c16="http://schemas.microsoft.com/office/drawing/2014/chart" uri="{C3380CC4-5D6E-409C-BE32-E72D297353CC}">
              <c16:uniqueId val="{00000003-CB34-4F13-89CC-41B23E8225CF}"/>
            </c:ext>
          </c:extLst>
        </c:ser>
        <c:ser>
          <c:idx val="4"/>
          <c:order val="4"/>
          <c:tx>
            <c:strRef>
              <c:f>'rep dinamiche_comparto'!$F$6</c:f>
              <c:strCache>
                <c:ptCount val="1"/>
                <c:pt idx="0">
                  <c:v>Metalmeccanica</c:v>
                </c:pt>
              </c:strCache>
            </c:strRef>
          </c:tx>
          <c:spPr>
            <a:solidFill>
              <a:schemeClr val="bg1">
                <a:lumMod val="75000"/>
              </a:schemeClr>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dinamiche_comparto'!$F$7:$F$16</c:f>
              <c:numCache>
                <c:formatCode>0</c:formatCode>
                <c:ptCount val="10"/>
                <c:pt idx="8">
                  <c:v>2</c:v>
                </c:pt>
                <c:pt idx="9" formatCode="General">
                  <c:v>2</c:v>
                </c:pt>
              </c:numCache>
            </c:numRef>
          </c:val>
          <c:extLst>
            <c:ext xmlns:c16="http://schemas.microsoft.com/office/drawing/2014/chart" uri="{C3380CC4-5D6E-409C-BE32-E72D297353CC}">
              <c16:uniqueId val="{00000004-CB34-4F13-89CC-41B23E8225CF}"/>
            </c:ext>
          </c:extLst>
        </c:ser>
        <c:ser>
          <c:idx val="5"/>
          <c:order val="5"/>
          <c:tx>
            <c:strRef>
              <c:f>'rep dinamiche_comparto'!$G$6</c:f>
              <c:strCache>
                <c:ptCount val="1"/>
                <c:pt idx="0">
                  <c:v>Produzione Energia</c:v>
                </c:pt>
              </c:strCache>
            </c:strRef>
          </c:tx>
          <c:spPr>
            <a:solidFill>
              <a:schemeClr val="tx2">
                <a:lumMod val="50000"/>
                <a:lumOff val="50000"/>
              </a:schemeClr>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dinamiche_comparto'!$G$7:$G$16</c:f>
              <c:numCache>
                <c:formatCode>0</c:formatCode>
                <c:ptCount val="10"/>
                <c:pt idx="1">
                  <c:v>7</c:v>
                </c:pt>
                <c:pt idx="9" formatCode="General">
                  <c:v>7</c:v>
                </c:pt>
              </c:numCache>
            </c:numRef>
          </c:val>
          <c:extLst>
            <c:ext xmlns:c16="http://schemas.microsoft.com/office/drawing/2014/chart" uri="{C3380CC4-5D6E-409C-BE32-E72D297353CC}">
              <c16:uniqueId val="{00000005-CB34-4F13-89CC-41B23E8225CF}"/>
            </c:ext>
          </c:extLst>
        </c:ser>
        <c:ser>
          <c:idx val="6"/>
          <c:order val="6"/>
          <c:tx>
            <c:strRef>
              <c:f>'rep dinamiche_comparto'!$H$6</c:f>
              <c:strCache>
                <c:ptCount val="1"/>
                <c:pt idx="0">
                  <c:v>Traslochi</c:v>
                </c:pt>
              </c:strCache>
            </c:strRef>
          </c:tx>
          <c:spPr>
            <a:solidFill>
              <a:srgbClr val="FFCC66"/>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dinamiche_comparto'!$H$7:$H$16</c:f>
              <c:numCache>
                <c:formatCode>0</c:formatCode>
                <c:ptCount val="10"/>
                <c:pt idx="8">
                  <c:v>1</c:v>
                </c:pt>
                <c:pt idx="9" formatCode="General">
                  <c:v>1</c:v>
                </c:pt>
              </c:numCache>
            </c:numRef>
          </c:val>
          <c:extLst>
            <c:ext xmlns:c16="http://schemas.microsoft.com/office/drawing/2014/chart" uri="{C3380CC4-5D6E-409C-BE32-E72D297353CC}">
              <c16:uniqueId val="{00000006-CB34-4F13-89CC-41B23E8225CF}"/>
            </c:ext>
          </c:extLst>
        </c:ser>
        <c:ser>
          <c:idx val="7"/>
          <c:order val="7"/>
          <c:tx>
            <c:strRef>
              <c:f>'rep dinamiche_comparto'!$I$6</c:f>
              <c:strCache>
                <c:ptCount val="1"/>
                <c:pt idx="0">
                  <c:v>Distribuzione energia</c:v>
                </c:pt>
              </c:strCache>
            </c:strRef>
          </c:tx>
          <c:spPr>
            <a:solidFill>
              <a:srgbClr val="CCCC00"/>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dinamiche_comparto'!$I$7:$I$16</c:f>
              <c:numCache>
                <c:formatCode>0</c:formatCode>
                <c:ptCount val="10"/>
                <c:pt idx="0">
                  <c:v>1</c:v>
                </c:pt>
                <c:pt idx="9" formatCode="General">
                  <c:v>1</c:v>
                </c:pt>
              </c:numCache>
            </c:numRef>
          </c:val>
          <c:extLst>
            <c:ext xmlns:c16="http://schemas.microsoft.com/office/drawing/2014/chart" uri="{C3380CC4-5D6E-409C-BE32-E72D297353CC}">
              <c16:uniqueId val="{00000007-CB34-4F13-89CC-41B23E8225CF}"/>
            </c:ext>
          </c:extLst>
        </c:ser>
        <c:ser>
          <c:idx val="8"/>
          <c:order val="8"/>
          <c:tx>
            <c:strRef>
              <c:f>'rep dinamiche_comparto'!$J$6</c:f>
              <c:strCache>
                <c:ptCount val="1"/>
                <c:pt idx="0">
                  <c:v>Imballaggio/confezionamento</c:v>
                </c:pt>
              </c:strCache>
            </c:strRef>
          </c:tx>
          <c:spPr>
            <a:solidFill>
              <a:schemeClr val="accent5">
                <a:lumMod val="75000"/>
              </a:schemeClr>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dinamiche_comparto'!$J$7:$J$16</c:f>
              <c:numCache>
                <c:formatCode>0</c:formatCode>
                <c:ptCount val="10"/>
                <c:pt idx="7">
                  <c:v>1</c:v>
                </c:pt>
                <c:pt idx="9" formatCode="General">
                  <c:v>1</c:v>
                </c:pt>
              </c:numCache>
            </c:numRef>
          </c:val>
          <c:extLst>
            <c:ext xmlns:c16="http://schemas.microsoft.com/office/drawing/2014/chart" uri="{C3380CC4-5D6E-409C-BE32-E72D297353CC}">
              <c16:uniqueId val="{00000000-4EF2-40AE-9B46-BF7E3AED9379}"/>
            </c:ext>
          </c:extLst>
        </c:ser>
        <c:ser>
          <c:idx val="9"/>
          <c:order val="9"/>
          <c:tx>
            <c:strRef>
              <c:f>'rep dinamiche_comparto'!$K$6</c:f>
              <c:strCache>
                <c:ptCount val="1"/>
                <c:pt idx="0">
                  <c:v>Trasporti e magazzini</c:v>
                </c:pt>
              </c:strCache>
            </c:strRef>
          </c:tx>
          <c:spPr>
            <a:solidFill>
              <a:srgbClr val="C00000"/>
            </a:solidFill>
            <a:ln>
              <a:noFill/>
            </a:ln>
            <a:effectLst/>
          </c:spPr>
          <c:invertIfNegative val="0"/>
          <c:cat>
            <c:strRef>
              <c:f>'rep dinamiche_comparto'!$A$7:$A$16</c:f>
              <c:strCache>
                <c:ptCount val="10"/>
                <c:pt idx="0">
                  <c:v>Caduta dall’alto</c:v>
                </c:pt>
                <c:pt idx="1">
                  <c:v>Esplosione</c:v>
                </c:pt>
                <c:pt idx="2">
                  <c:v>Investimento con altro mezzo</c:v>
                </c:pt>
                <c:pt idx="3">
                  <c:v>Investimento con attrezzatura</c:v>
                </c:pt>
                <c:pt idx="4">
                  <c:v>Ribaltamento</c:v>
                </c:pt>
                <c:pt idx="5">
                  <c:v>Sovraccarico/stroke</c:v>
                </c:pt>
                <c:pt idx="6">
                  <c:v>Folgorazione</c:v>
                </c:pt>
                <c:pt idx="7">
                  <c:v>Schiacciamento in una macchina/attrezzatura</c:v>
                </c:pt>
                <c:pt idx="8">
                  <c:v>Travolto da un carico</c:v>
                </c:pt>
                <c:pt idx="9">
                  <c:v>Totale</c:v>
                </c:pt>
              </c:strCache>
            </c:strRef>
          </c:cat>
          <c:val>
            <c:numRef>
              <c:f>'rep dinamiche_comparto'!$K$7:$K$16</c:f>
              <c:numCache>
                <c:formatCode>0</c:formatCode>
                <c:ptCount val="10"/>
                <c:pt idx="2">
                  <c:v>1</c:v>
                </c:pt>
                <c:pt idx="9" formatCode="General">
                  <c:v>1</c:v>
                </c:pt>
              </c:numCache>
            </c:numRef>
          </c:val>
          <c:extLst>
            <c:ext xmlns:c16="http://schemas.microsoft.com/office/drawing/2014/chart" uri="{C3380CC4-5D6E-409C-BE32-E72D297353CC}">
              <c16:uniqueId val="{00000001-4EF2-40AE-9B46-BF7E3AED9379}"/>
            </c:ext>
          </c:extLst>
        </c:ser>
        <c:dLbls>
          <c:showLegendKey val="0"/>
          <c:showVal val="0"/>
          <c:showCatName val="0"/>
          <c:showSerName val="0"/>
          <c:showPercent val="0"/>
          <c:showBubbleSize val="0"/>
        </c:dLbls>
        <c:gapWidth val="150"/>
        <c:overlap val="100"/>
        <c:axId val="442228800"/>
        <c:axId val="442253280"/>
      </c:barChart>
      <c:catAx>
        <c:axId val="44222880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42253280"/>
        <c:crosses val="autoZero"/>
        <c:auto val="1"/>
        <c:lblAlgn val="ctr"/>
        <c:lblOffset val="100"/>
        <c:noMultiLvlLbl val="0"/>
      </c:catAx>
      <c:valAx>
        <c:axId val="442253280"/>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42228800"/>
        <c:crosses val="autoZero"/>
        <c:crossBetween val="between"/>
      </c:valAx>
      <c:spPr>
        <a:noFill/>
        <a:ln>
          <a:noFill/>
        </a:ln>
        <a:effectLst/>
      </c:spPr>
    </c:plotArea>
    <c:legend>
      <c:legendPos val="b"/>
      <c:layout>
        <c:manualLayout>
          <c:xMode val="edge"/>
          <c:yMode val="edge"/>
          <c:x val="1.6469669924206235E-2"/>
          <c:y val="0.72263759699156926"/>
          <c:w val="0.95373202785261912"/>
          <c:h val="0.22542700470974067"/>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GB" sz="1400"/>
              <a:t>Distribuzione percentuale per classe di età</a:t>
            </a:r>
          </a:p>
          <a:p>
            <a:pPr>
              <a:defRPr sz="1400"/>
            </a:pPr>
            <a:r>
              <a:rPr lang="en-GB" sz="1400"/>
              <a:t>(2021</a:t>
            </a:r>
            <a:r>
              <a:rPr lang="en-GB" sz="1400" baseline="0"/>
              <a:t> - 2022 -</a:t>
            </a:r>
            <a:r>
              <a:rPr lang="en-GB" sz="1400"/>
              <a:t> 2023 - 2024)</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it-IT"/>
        </a:p>
      </c:txPr>
    </c:title>
    <c:autoTitleDeleted val="0"/>
    <c:plotArea>
      <c:layout>
        <c:manualLayout>
          <c:layoutTarget val="inner"/>
          <c:xMode val="edge"/>
          <c:yMode val="edge"/>
          <c:x val="7.9602118965910962E-2"/>
          <c:y val="0.1556125356480233"/>
          <c:w val="0.78441254730991428"/>
          <c:h val="0.73469525027263449"/>
        </c:manualLayout>
      </c:layout>
      <c:barChart>
        <c:barDir val="col"/>
        <c:grouping val="clustered"/>
        <c:varyColors val="0"/>
        <c:ser>
          <c:idx val="0"/>
          <c:order val="0"/>
          <c:tx>
            <c:strRef>
              <c:f>'Età 67'!$K$3</c:f>
              <c:strCache>
                <c:ptCount val="1"/>
                <c:pt idx="0">
                  <c:v>2021</c:v>
                </c:pt>
              </c:strCache>
            </c:strRef>
          </c:tx>
          <c:spPr>
            <a:solidFill>
              <a:schemeClr val="accent2">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'Età 67'!$J$4:$J$9</c:f>
              <c:strCache>
                <c:ptCount val="6"/>
                <c:pt idx="0">
                  <c:v>20-30</c:v>
                </c:pt>
                <c:pt idx="1">
                  <c:v>31-40</c:v>
                </c:pt>
                <c:pt idx="2">
                  <c:v>41-50</c:v>
                </c:pt>
                <c:pt idx="3">
                  <c:v>51-60</c:v>
                </c:pt>
                <c:pt idx="4">
                  <c:v>61-70</c:v>
                </c:pt>
                <c:pt idx="5">
                  <c:v>&gt;70</c:v>
                </c:pt>
              </c:strCache>
            </c:strRef>
          </c:cat>
          <c:val>
            <c:numRef>
              <c:f>'Età 67'!$K$4:$K$9</c:f>
              <c:numCache>
                <c:formatCode>0%</c:formatCode>
                <c:ptCount val="6"/>
                <c:pt idx="0">
                  <c:v>8.8235294117647065E-2</c:v>
                </c:pt>
                <c:pt idx="1">
                  <c:v>0.14705882352941177</c:v>
                </c:pt>
                <c:pt idx="2">
                  <c:v>0.17647058823529413</c:v>
                </c:pt>
                <c:pt idx="3">
                  <c:v>0.3235294117647059</c:v>
                </c:pt>
                <c:pt idx="4">
                  <c:v>0.17647058823529413</c:v>
                </c:pt>
                <c:pt idx="5">
                  <c:v>8.8235294117647065E-2</c:v>
                </c:pt>
              </c:numCache>
            </c:numRef>
          </c:val>
          <c:extLst>
            <c:ext xmlns:c16="http://schemas.microsoft.com/office/drawing/2014/chart" uri="{C3380CC4-5D6E-409C-BE32-E72D297353CC}">
              <c16:uniqueId val="{00000000-BF0C-4A45-AE7B-E477225BDF1E}"/>
            </c:ext>
          </c:extLst>
        </c:ser>
        <c:ser>
          <c:idx val="1"/>
          <c:order val="1"/>
          <c:tx>
            <c:strRef>
              <c:f>'Età 67'!$L$3</c:f>
              <c:strCache>
                <c:ptCount val="1"/>
                <c:pt idx="0">
                  <c:v>2022</c:v>
                </c:pt>
              </c:strCache>
            </c:strRef>
          </c:tx>
          <c:spPr>
            <a:solidFill>
              <a:srgbClr val="FFC000">
                <a:alpha val="85000"/>
              </a:srgbClr>
            </a:solidFill>
            <a:ln w="9525" cap="flat" cmpd="sng" algn="ctr">
              <a:solidFill>
                <a:schemeClr val="lt1">
                  <a:alpha val="50000"/>
                </a:schemeClr>
              </a:solidFill>
              <a:round/>
            </a:ln>
            <a:effectLst/>
          </c:spPr>
          <c:invertIfNegative val="0"/>
          <c:dLbls>
            <c:dLbl>
              <c:idx val="0"/>
              <c:layout>
                <c:manualLayout>
                  <c:x val="-1.9805747721559257E-3"/>
                  <c:y val="6.122448423456995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1CF-4224-8F97-B4FDF5E3A3E9}"/>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'Età 67'!$J$4:$J$9</c:f>
              <c:strCache>
                <c:ptCount val="6"/>
                <c:pt idx="0">
                  <c:v>20-30</c:v>
                </c:pt>
                <c:pt idx="1">
                  <c:v>31-40</c:v>
                </c:pt>
                <c:pt idx="2">
                  <c:v>41-50</c:v>
                </c:pt>
                <c:pt idx="3">
                  <c:v>51-60</c:v>
                </c:pt>
                <c:pt idx="4">
                  <c:v>61-70</c:v>
                </c:pt>
                <c:pt idx="5">
                  <c:v>&gt;70</c:v>
                </c:pt>
              </c:strCache>
            </c:strRef>
          </c:cat>
          <c:val>
            <c:numRef>
              <c:f>'Età 67'!$L$4:$L$9</c:f>
              <c:numCache>
                <c:formatCode>0%</c:formatCode>
                <c:ptCount val="6"/>
                <c:pt idx="0">
                  <c:v>3.3333333333333333E-2</c:v>
                </c:pt>
                <c:pt idx="1">
                  <c:v>6.6666666666666666E-2</c:v>
                </c:pt>
                <c:pt idx="2">
                  <c:v>0.3</c:v>
                </c:pt>
                <c:pt idx="3">
                  <c:v>0.3</c:v>
                </c:pt>
                <c:pt idx="4">
                  <c:v>0.1</c:v>
                </c:pt>
                <c:pt idx="5">
                  <c:v>0.2</c:v>
                </c:pt>
              </c:numCache>
            </c:numRef>
          </c:val>
          <c:extLst>
            <c:ext xmlns:c16="http://schemas.microsoft.com/office/drawing/2014/chart" uri="{C3380CC4-5D6E-409C-BE32-E72D297353CC}">
              <c16:uniqueId val="{00000001-BF0C-4A45-AE7B-E477225BDF1E}"/>
            </c:ext>
          </c:extLst>
        </c:ser>
        <c:ser>
          <c:idx val="2"/>
          <c:order val="2"/>
          <c:tx>
            <c:strRef>
              <c:f>'Età 67'!$M$3</c:f>
              <c:strCache>
                <c:ptCount val="1"/>
                <c:pt idx="0">
                  <c:v>2023</c:v>
                </c:pt>
              </c:strCache>
            </c:strRef>
          </c:tx>
          <c:spPr>
            <a:solidFill>
              <a:schemeClr val="accent6">
                <a:alpha val="85000"/>
              </a:schemeClr>
            </a:solidFill>
            <a:ln w="9525" cap="flat" cmpd="sng" algn="ctr">
              <a:solidFill>
                <a:schemeClr val="lt1">
                  <a:alpha val="50000"/>
                </a:schemeClr>
              </a:solidFill>
              <a:round/>
            </a:ln>
            <a:effectLst/>
          </c:spPr>
          <c:invertIfNegative val="0"/>
          <c:dLbls>
            <c:dLbl>
              <c:idx val="0"/>
              <c:layout>
                <c:manualLayout>
                  <c:x val="3.961149544311815E-3"/>
                  <c:y val="6.122448423456995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0D8-415E-B243-8E1C06350F1E}"/>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'Età 67'!$J$4:$J$9</c:f>
              <c:strCache>
                <c:ptCount val="6"/>
                <c:pt idx="0">
                  <c:v>20-30</c:v>
                </c:pt>
                <c:pt idx="1">
                  <c:v>31-40</c:v>
                </c:pt>
                <c:pt idx="2">
                  <c:v>41-50</c:v>
                </c:pt>
                <c:pt idx="3">
                  <c:v>51-60</c:v>
                </c:pt>
                <c:pt idx="4">
                  <c:v>61-70</c:v>
                </c:pt>
                <c:pt idx="5">
                  <c:v>&gt;70</c:v>
                </c:pt>
              </c:strCache>
            </c:strRef>
          </c:cat>
          <c:val>
            <c:numRef>
              <c:f>'Età 67'!$M$4:$M$9</c:f>
              <c:numCache>
                <c:formatCode>0%</c:formatCode>
                <c:ptCount val="6"/>
                <c:pt idx="0">
                  <c:v>3.2258064516129031E-2</c:v>
                </c:pt>
                <c:pt idx="1">
                  <c:v>0.16129032258064516</c:v>
                </c:pt>
                <c:pt idx="2">
                  <c:v>0.19354838709677419</c:v>
                </c:pt>
                <c:pt idx="3">
                  <c:v>0.35483870967741937</c:v>
                </c:pt>
                <c:pt idx="4">
                  <c:v>0.12903225806451613</c:v>
                </c:pt>
                <c:pt idx="5">
                  <c:v>0.12903225806451613</c:v>
                </c:pt>
              </c:numCache>
            </c:numRef>
          </c:val>
          <c:extLst>
            <c:ext xmlns:c16="http://schemas.microsoft.com/office/drawing/2014/chart" uri="{C3380CC4-5D6E-409C-BE32-E72D297353CC}">
              <c16:uniqueId val="{00000002-BF0C-4A45-AE7B-E477225BDF1E}"/>
            </c:ext>
          </c:extLst>
        </c:ser>
        <c:ser>
          <c:idx val="3"/>
          <c:order val="3"/>
          <c:tx>
            <c:strRef>
              <c:f>'Età 67'!$N$3</c:f>
              <c:strCache>
                <c:ptCount val="1"/>
                <c:pt idx="0">
                  <c:v>2024</c:v>
                </c:pt>
              </c:strCache>
            </c:strRef>
          </c:tx>
          <c:spPr>
            <a:solidFill>
              <a:srgbClr val="0070C0">
                <a:alpha val="85000"/>
              </a:srgb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'Età 67'!$J$4:$J$9</c:f>
              <c:strCache>
                <c:ptCount val="6"/>
                <c:pt idx="0">
                  <c:v>20-30</c:v>
                </c:pt>
                <c:pt idx="1">
                  <c:v>31-40</c:v>
                </c:pt>
                <c:pt idx="2">
                  <c:v>41-50</c:v>
                </c:pt>
                <c:pt idx="3">
                  <c:v>51-60</c:v>
                </c:pt>
                <c:pt idx="4">
                  <c:v>61-70</c:v>
                </c:pt>
                <c:pt idx="5">
                  <c:v>&gt;70</c:v>
                </c:pt>
              </c:strCache>
            </c:strRef>
          </c:cat>
          <c:val>
            <c:numRef>
              <c:f>'Età 67'!$N$4:$N$9</c:f>
              <c:numCache>
                <c:formatCode>0%</c:formatCode>
                <c:ptCount val="6"/>
                <c:pt idx="0">
                  <c:v>3.7999999999999999E-2</c:v>
                </c:pt>
                <c:pt idx="1">
                  <c:v>0.23100000000000001</c:v>
                </c:pt>
                <c:pt idx="2">
                  <c:v>0.115</c:v>
                </c:pt>
                <c:pt idx="3">
                  <c:v>0.29599999999999999</c:v>
                </c:pt>
                <c:pt idx="4">
                  <c:v>3.7999999999999999E-2</c:v>
                </c:pt>
                <c:pt idx="5">
                  <c:v>0.29599999999999999</c:v>
                </c:pt>
              </c:numCache>
            </c:numRef>
          </c:val>
          <c:extLst>
            <c:ext xmlns:c16="http://schemas.microsoft.com/office/drawing/2014/chart" uri="{C3380CC4-5D6E-409C-BE32-E72D297353CC}">
              <c16:uniqueId val="{00000000-D05F-4869-9C11-3E93E5941BAD}"/>
            </c:ext>
          </c:extLst>
        </c:ser>
        <c:dLbls>
          <c:dLblPos val="inEnd"/>
          <c:showLegendKey val="0"/>
          <c:showVal val="1"/>
          <c:showCatName val="0"/>
          <c:showSerName val="0"/>
          <c:showPercent val="0"/>
          <c:showBubbleSize val="0"/>
        </c:dLbls>
        <c:gapWidth val="65"/>
        <c:axId val="572352288"/>
        <c:axId val="1"/>
      </c:barChart>
      <c:catAx>
        <c:axId val="572352288"/>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0" spcFirstLastPara="1" vertOverflow="ellipsis"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it-IT"/>
          </a:p>
        </c:txPr>
        <c:crossAx val="1"/>
        <c:crosses val="autoZero"/>
        <c:auto val="1"/>
        <c:lblAlgn val="ctr"/>
        <c:lblOffset val="100"/>
        <c:noMultiLvlLbl val="0"/>
      </c:catAx>
      <c:valAx>
        <c:axId val="1"/>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72352288"/>
        <c:crosses val="autoZero"/>
        <c:crossBetween val="between"/>
      </c:valAx>
      <c:spPr>
        <a:noFill/>
        <a:ln>
          <a:noFill/>
        </a:ln>
        <a:effectLst/>
      </c:spPr>
    </c:plotArea>
    <c:legend>
      <c:legendPos val="b"/>
      <c:layout>
        <c:manualLayout>
          <c:xMode val="edge"/>
          <c:yMode val="edge"/>
          <c:x val="0.74667824482138723"/>
          <c:y val="0.2715621052799217"/>
          <c:w val="0.25332179559900159"/>
          <c:h val="6.0512062939728509E-2"/>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dk1">
          <a:lumMod val="25000"/>
          <a:lumOff val="75000"/>
        </a:schemeClr>
      </a:solidFill>
      <a:round/>
    </a:ln>
    <a:effectLst/>
  </c:spPr>
  <c:txPr>
    <a:bodyPr/>
    <a:lstStyle/>
    <a:p>
      <a:pPr>
        <a:defRPr/>
      </a:pPr>
      <a:endParaRPr lang="it-IT"/>
    </a:p>
  </c:txPr>
  <c:printSettings>
    <c:headerFooter/>
    <c:pageMargins b="0.75000000000000089" l="0.70000000000000062" r="0.70000000000000062" t="0.75000000000000089"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chemeClr val="dk1">
                    <a:lumMod val="75000"/>
                    <a:lumOff val="25000"/>
                  </a:schemeClr>
                </a:solidFill>
                <a:latin typeface="+mn-lt"/>
                <a:ea typeface="+mn-ea"/>
                <a:cs typeface="+mn-cs"/>
              </a:defRPr>
            </a:pPr>
            <a:r>
              <a:rPr lang="en-US" sz="1200"/>
              <a:t>N. infortuni per classi d'età 2023</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dk1">
                  <a:lumMod val="75000"/>
                  <a:lumOff val="25000"/>
                </a:schemeClr>
              </a:solidFill>
              <a:latin typeface="+mn-lt"/>
              <a:ea typeface="+mn-ea"/>
              <a:cs typeface="+mn-cs"/>
            </a:defRPr>
          </a:pPr>
          <a:endParaRPr lang="it-IT"/>
        </a:p>
      </c:txPr>
    </c:title>
    <c:autoTitleDeleted val="0"/>
    <c:plotArea>
      <c:layout/>
      <c:barChart>
        <c:barDir val="bar"/>
        <c:grouping val="clustered"/>
        <c:varyColors val="0"/>
        <c:ser>
          <c:idx val="0"/>
          <c:order val="0"/>
          <c:tx>
            <c:strRef>
              <c:f>'Età 67'!$D$27</c:f>
              <c:strCache>
                <c:ptCount val="1"/>
                <c:pt idx="0">
                  <c:v>N. infortuni</c:v>
                </c:pt>
              </c:strCache>
            </c:strRef>
          </c:tx>
          <c:spPr>
            <a:gradFill flip="none" rotWithShape="1">
              <a:gsLst>
                <a:gs pos="0">
                  <a:srgbClr val="FFFF00">
                    <a:shade val="30000"/>
                    <a:satMod val="115000"/>
                  </a:srgbClr>
                </a:gs>
                <a:gs pos="50000">
                  <a:srgbClr val="FFFF00">
                    <a:shade val="67500"/>
                    <a:satMod val="115000"/>
                  </a:srgbClr>
                </a:gs>
                <a:gs pos="100000">
                  <a:srgbClr val="FFFF00">
                    <a:shade val="100000"/>
                    <a:satMod val="115000"/>
                  </a:srgbClr>
                </a:gs>
              </a:gsLst>
              <a:lin ang="0" scaled="1"/>
              <a:tileRect/>
            </a:gra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'Età 67'!$C$28:$C$34</c:f>
              <c:strCache>
                <c:ptCount val="7"/>
                <c:pt idx="0">
                  <c:v>&lt;16</c:v>
                </c:pt>
                <c:pt idx="1">
                  <c:v>16-30</c:v>
                </c:pt>
                <c:pt idx="2">
                  <c:v>31-40</c:v>
                </c:pt>
                <c:pt idx="3">
                  <c:v>41-50</c:v>
                </c:pt>
                <c:pt idx="4">
                  <c:v>51-60</c:v>
                </c:pt>
                <c:pt idx="5">
                  <c:v>61-67</c:v>
                </c:pt>
                <c:pt idx="6">
                  <c:v>&gt;67</c:v>
                </c:pt>
              </c:strCache>
            </c:strRef>
          </c:cat>
          <c:val>
            <c:numRef>
              <c:f>'Età 67'!$D$28:$D$34</c:f>
              <c:numCache>
                <c:formatCode>General</c:formatCode>
                <c:ptCount val="7"/>
                <c:pt idx="0">
                  <c:v>0</c:v>
                </c:pt>
                <c:pt idx="1">
                  <c:v>1</c:v>
                </c:pt>
                <c:pt idx="2">
                  <c:v>5</c:v>
                </c:pt>
                <c:pt idx="3">
                  <c:v>6</c:v>
                </c:pt>
                <c:pt idx="4">
                  <c:v>11</c:v>
                </c:pt>
                <c:pt idx="5">
                  <c:v>4</c:v>
                </c:pt>
                <c:pt idx="6">
                  <c:v>4</c:v>
                </c:pt>
              </c:numCache>
            </c:numRef>
          </c:val>
          <c:extLst>
            <c:ext xmlns:c16="http://schemas.microsoft.com/office/drawing/2014/chart" uri="{C3380CC4-5D6E-409C-BE32-E72D297353CC}">
              <c16:uniqueId val="{00000000-A2B5-42BF-8B6E-82D027989DD6}"/>
            </c:ext>
          </c:extLst>
        </c:ser>
        <c:dLbls>
          <c:dLblPos val="inEnd"/>
          <c:showLegendKey val="0"/>
          <c:showVal val="1"/>
          <c:showCatName val="0"/>
          <c:showSerName val="0"/>
          <c:showPercent val="0"/>
          <c:showBubbleSize val="0"/>
        </c:dLbls>
        <c:gapWidth val="65"/>
        <c:axId val="695775552"/>
        <c:axId val="695772672"/>
      </c:barChart>
      <c:catAx>
        <c:axId val="695775552"/>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1" i="0" u="none" strike="noStrike" kern="1200" cap="all" baseline="0">
                <a:solidFill>
                  <a:schemeClr val="dk1">
                    <a:lumMod val="75000"/>
                    <a:lumOff val="25000"/>
                  </a:schemeClr>
                </a:solidFill>
                <a:latin typeface="+mn-lt"/>
                <a:ea typeface="+mn-ea"/>
                <a:cs typeface="+mn-cs"/>
              </a:defRPr>
            </a:pPr>
            <a:endParaRPr lang="it-IT"/>
          </a:p>
        </c:txPr>
        <c:crossAx val="695772672"/>
        <c:crosses val="autoZero"/>
        <c:auto val="1"/>
        <c:lblAlgn val="ctr"/>
        <c:lblOffset val="100"/>
        <c:noMultiLvlLbl val="0"/>
      </c:catAx>
      <c:valAx>
        <c:axId val="695772672"/>
        <c:scaling>
          <c:orientation val="minMax"/>
        </c:scaling>
        <c:delete val="0"/>
        <c:axPos val="b"/>
        <c:majorGridlines>
          <c:spPr>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it-IT"/>
          </a:p>
        </c:txPr>
        <c:crossAx val="695775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it-IT"/>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GB" sz="1100" b="1" i="0" u="none" strike="noStrike" kern="1200" baseline="0">
                <a:solidFill>
                  <a:sysClr val="windowText" lastClr="000000">
                    <a:lumMod val="75000"/>
                    <a:lumOff val="25000"/>
                  </a:sysClr>
                </a:solidFill>
              </a:rPr>
              <a:t>Distribuzione percentuale per classe di età 2023</a:t>
            </a: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endParaRPr lang="en-US" sz="1100"/>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it-IT"/>
        </a:p>
      </c:txPr>
    </c:title>
    <c:autoTitleDeleted val="0"/>
    <c:plotArea>
      <c:layout/>
      <c:pieChart>
        <c:varyColors val="1"/>
        <c:ser>
          <c:idx val="0"/>
          <c:order val="0"/>
          <c:tx>
            <c:strRef>
              <c:f>'Età 67'!$E$27</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DFD-446A-A30F-7109E2B6E08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DFD-446A-A30F-7109E2B6E08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DFD-446A-A30F-7109E2B6E08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DFD-446A-A30F-7109E2B6E08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DFD-446A-A30F-7109E2B6E08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DFD-446A-A30F-7109E2B6E08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3DFD-446A-A30F-7109E2B6E085}"/>
              </c:ext>
            </c:extLst>
          </c:dPt>
          <c:dLbls>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it-IT"/>
                </a:p>
              </c:txPr>
              <c:dLblPos val="bestFit"/>
              <c:showLegendKey val="0"/>
              <c:showVal val="1"/>
              <c:showCatName val="0"/>
              <c:showSerName val="0"/>
              <c:showPercent val="0"/>
              <c:showBubbleSize val="0"/>
              <c:extLst>
                <c:ext xmlns:c16="http://schemas.microsoft.com/office/drawing/2014/chart" uri="{C3380CC4-5D6E-409C-BE32-E72D297353CC}">
                  <c16:uniqueId val="{00000001-3DFD-446A-A30F-7109E2B6E08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'Età 67'!$C$28:$C$34</c:f>
              <c:strCache>
                <c:ptCount val="7"/>
                <c:pt idx="0">
                  <c:v>&lt;16</c:v>
                </c:pt>
                <c:pt idx="1">
                  <c:v>16-30</c:v>
                </c:pt>
                <c:pt idx="2">
                  <c:v>31-40</c:v>
                </c:pt>
                <c:pt idx="3">
                  <c:v>41-50</c:v>
                </c:pt>
                <c:pt idx="4">
                  <c:v>51-60</c:v>
                </c:pt>
                <c:pt idx="5">
                  <c:v>61-67</c:v>
                </c:pt>
                <c:pt idx="6">
                  <c:v>&gt;67</c:v>
                </c:pt>
              </c:strCache>
            </c:strRef>
          </c:cat>
          <c:val>
            <c:numRef>
              <c:f>'Età 67'!$E$28:$E$34</c:f>
              <c:numCache>
                <c:formatCode>0.0%</c:formatCode>
                <c:ptCount val="7"/>
                <c:pt idx="0">
                  <c:v>0</c:v>
                </c:pt>
                <c:pt idx="1">
                  <c:v>3.2258064516129031E-2</c:v>
                </c:pt>
                <c:pt idx="2">
                  <c:v>0.16129032258064516</c:v>
                </c:pt>
                <c:pt idx="3">
                  <c:v>0.19354838709677419</c:v>
                </c:pt>
                <c:pt idx="4">
                  <c:v>0.35483870967741937</c:v>
                </c:pt>
                <c:pt idx="5">
                  <c:v>0.12903225806451613</c:v>
                </c:pt>
                <c:pt idx="6">
                  <c:v>0.12903225806451613</c:v>
                </c:pt>
              </c:numCache>
            </c:numRef>
          </c:val>
          <c:extLst>
            <c:ext xmlns:c16="http://schemas.microsoft.com/office/drawing/2014/chart" uri="{C3380CC4-5D6E-409C-BE32-E72D297353CC}">
              <c16:uniqueId val="{00000000-C295-431C-BF7E-9008094C20DE}"/>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75000"/>
                    <a:lumOff val="25000"/>
                  </a:sysClr>
                </a:solidFill>
              </a:rPr>
              <a:t>N. infortuni per classi d'età 2023</a:t>
            </a:r>
          </a:p>
        </c:rich>
      </c:tx>
      <c:layout>
        <c:manualLayout>
          <c:xMode val="edge"/>
          <c:yMode val="edge"/>
          <c:x val="0.29016666666666663"/>
          <c:y val="6.01851851851851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clustered"/>
        <c:varyColors val="0"/>
        <c:ser>
          <c:idx val="0"/>
          <c:order val="0"/>
          <c:tx>
            <c:strRef>
              <c:f>'Età 67'!$D$39</c:f>
              <c:strCache>
                <c:ptCount val="1"/>
                <c:pt idx="0">
                  <c:v>N. infortuni</c:v>
                </c:pt>
              </c:strCache>
            </c:strRef>
          </c:tx>
          <c:spPr>
            <a:solidFill>
              <a:srgbClr val="FFFF00"/>
            </a:solidFill>
            <a:ln>
              <a:noFill/>
            </a:ln>
            <a:effectLst/>
          </c:spPr>
          <c:invertIfNegative val="0"/>
          <c:dPt>
            <c:idx val="6"/>
            <c:invertIfNegative val="0"/>
            <c:bubble3D val="0"/>
            <c:spPr>
              <a:solidFill>
                <a:schemeClr val="accent4">
                  <a:lumMod val="60000"/>
                  <a:lumOff val="40000"/>
                </a:schemeClr>
              </a:solidFill>
              <a:ln>
                <a:noFill/>
              </a:ln>
              <a:effectLst/>
            </c:spPr>
            <c:extLst>
              <c:ext xmlns:c16="http://schemas.microsoft.com/office/drawing/2014/chart" uri="{C3380CC4-5D6E-409C-BE32-E72D297353CC}">
                <c16:uniqueId val="{00000001-A16E-4B9D-B5CD-1AD1C289423A}"/>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'Età 67'!$C$40:$C$46</c:f>
              <c:strCache>
                <c:ptCount val="7"/>
                <c:pt idx="0">
                  <c:v>&lt;30</c:v>
                </c:pt>
                <c:pt idx="1">
                  <c:v>31-40</c:v>
                </c:pt>
                <c:pt idx="2">
                  <c:v>41-50</c:v>
                </c:pt>
                <c:pt idx="3">
                  <c:v>51-60</c:v>
                </c:pt>
                <c:pt idx="4">
                  <c:v>61-67</c:v>
                </c:pt>
                <c:pt idx="5">
                  <c:v>&gt;67</c:v>
                </c:pt>
                <c:pt idx="6">
                  <c:v>Totale</c:v>
                </c:pt>
              </c:strCache>
            </c:strRef>
          </c:cat>
          <c:val>
            <c:numRef>
              <c:f>'Età 67'!$D$40:$D$46</c:f>
              <c:numCache>
                <c:formatCode>General</c:formatCode>
                <c:ptCount val="7"/>
                <c:pt idx="0">
                  <c:v>1</c:v>
                </c:pt>
                <c:pt idx="1">
                  <c:v>5</c:v>
                </c:pt>
                <c:pt idx="2">
                  <c:v>6</c:v>
                </c:pt>
                <c:pt idx="3">
                  <c:v>11</c:v>
                </c:pt>
                <c:pt idx="4">
                  <c:v>4</c:v>
                </c:pt>
                <c:pt idx="5">
                  <c:v>4</c:v>
                </c:pt>
                <c:pt idx="6">
                  <c:v>31</c:v>
                </c:pt>
              </c:numCache>
            </c:numRef>
          </c:val>
          <c:extLst>
            <c:ext xmlns:c16="http://schemas.microsoft.com/office/drawing/2014/chart" uri="{C3380CC4-5D6E-409C-BE32-E72D297353CC}">
              <c16:uniqueId val="{00000000-4DBE-4913-8A2C-C93423083B77}"/>
            </c:ext>
          </c:extLst>
        </c:ser>
        <c:dLbls>
          <c:showLegendKey val="0"/>
          <c:showVal val="0"/>
          <c:showCatName val="0"/>
          <c:showSerName val="0"/>
          <c:showPercent val="0"/>
          <c:showBubbleSize val="0"/>
        </c:dLbls>
        <c:gapWidth val="182"/>
        <c:axId val="670495864"/>
        <c:axId val="670496944"/>
      </c:barChart>
      <c:catAx>
        <c:axId val="670495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670496944"/>
        <c:crosses val="autoZero"/>
        <c:auto val="1"/>
        <c:lblAlgn val="ctr"/>
        <c:lblOffset val="100"/>
        <c:noMultiLvlLbl val="0"/>
      </c:catAx>
      <c:valAx>
        <c:axId val="6704969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70495864"/>
        <c:crosses val="autoZero"/>
        <c:crossBetween val="between"/>
      </c:valAx>
      <c:spPr>
        <a:noFill/>
        <a:ln>
          <a:noFill/>
        </a:ln>
        <a:effectLst>
          <a:glow rad="38100">
            <a:schemeClr val="accent1">
              <a:alpha val="40000"/>
            </a:schemeClr>
          </a:glow>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ysClr val="windowText" lastClr="000000">
                    <a:lumMod val="65000"/>
                    <a:lumOff val="35000"/>
                  </a:sysClr>
                </a:solidFill>
                <a:latin typeface="+mn-lt"/>
                <a:ea typeface="+mn-ea"/>
                <a:cs typeface="+mn-cs"/>
              </a:defRPr>
            </a:pPr>
            <a:r>
              <a:rPr lang="en-GB" sz="1100" b="1" i="0" u="none" strike="noStrike" kern="1200" spc="0" baseline="0">
                <a:solidFill>
                  <a:sysClr val="windowText" lastClr="000000">
                    <a:lumMod val="75000"/>
                    <a:lumOff val="25000"/>
                  </a:sysClr>
                </a:solidFill>
              </a:rPr>
              <a:t>Distribuzione percentuale per classe di età 2023</a:t>
            </a:r>
          </a:p>
          <a:p>
            <a:pPr marL="0" marR="0" lvl="0" indent="0" algn="ctr" defTabSz="914400" rtl="0" eaLnBrk="1" fontAlgn="auto" latinLnBrk="0" hangingPunct="1">
              <a:lnSpc>
                <a:spcPct val="100000"/>
              </a:lnSpc>
              <a:spcBef>
                <a:spcPts val="0"/>
              </a:spcBef>
              <a:spcAft>
                <a:spcPts val="0"/>
              </a:spcAft>
              <a:buClrTx/>
              <a:buSzTx/>
              <a:buFontTx/>
              <a:buNone/>
              <a:tabLst/>
              <a:defRPr sz="1100">
                <a:solidFill>
                  <a:sysClr val="windowText" lastClr="000000">
                    <a:lumMod val="65000"/>
                    <a:lumOff val="35000"/>
                  </a:sysClr>
                </a:solidFill>
              </a:defRPr>
            </a:pPr>
            <a:endParaRPr lang="it-IT" sz="1100"/>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ysClr val="windowText" lastClr="000000">
                  <a:lumMod val="65000"/>
                  <a:lumOff val="35000"/>
                </a:sysClr>
              </a:solidFill>
              <a:latin typeface="+mn-lt"/>
              <a:ea typeface="+mn-ea"/>
              <a:cs typeface="+mn-cs"/>
            </a:defRPr>
          </a:pPr>
          <a:endParaRPr lang="it-IT"/>
        </a:p>
      </c:txPr>
    </c:title>
    <c:autoTitleDeleted val="0"/>
    <c:plotArea>
      <c:layout/>
      <c:pieChart>
        <c:varyColors val="1"/>
        <c:ser>
          <c:idx val="0"/>
          <c:order val="0"/>
          <c:tx>
            <c:strRef>
              <c:f>'Età 67'!$E$39</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3DA-404C-BEE9-85B96F745B4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3DA-404C-BEE9-85B96F745B4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3DA-404C-BEE9-85B96F745B4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3DA-404C-BEE9-85B96F745B4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3DA-404C-BEE9-85B96F745B4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3DA-404C-BEE9-85B96F745B4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95000"/>
                      </a:schemeClr>
                    </a:solidFill>
                    <a:latin typeface="+mn-lt"/>
                    <a:ea typeface="+mn-ea"/>
                    <a:cs typeface="+mn-cs"/>
                  </a:defRPr>
                </a:pPr>
                <a:endParaRPr lang="it-IT"/>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'Età 67'!$C$40:$C$45</c:f>
              <c:strCache>
                <c:ptCount val="6"/>
                <c:pt idx="0">
                  <c:v>&lt;30</c:v>
                </c:pt>
                <c:pt idx="1">
                  <c:v>31-40</c:v>
                </c:pt>
                <c:pt idx="2">
                  <c:v>41-50</c:v>
                </c:pt>
                <c:pt idx="3">
                  <c:v>51-60</c:v>
                </c:pt>
                <c:pt idx="4">
                  <c:v>61-67</c:v>
                </c:pt>
                <c:pt idx="5">
                  <c:v>&gt;67</c:v>
                </c:pt>
              </c:strCache>
            </c:strRef>
          </c:cat>
          <c:val>
            <c:numRef>
              <c:f>'Età 67'!$E$40:$E$45</c:f>
              <c:numCache>
                <c:formatCode>0%</c:formatCode>
                <c:ptCount val="6"/>
                <c:pt idx="0">
                  <c:v>3.2258064516129031E-2</c:v>
                </c:pt>
                <c:pt idx="1">
                  <c:v>0.16129032258064516</c:v>
                </c:pt>
                <c:pt idx="2">
                  <c:v>0.19354838709677419</c:v>
                </c:pt>
                <c:pt idx="3">
                  <c:v>0.35483870967741937</c:v>
                </c:pt>
                <c:pt idx="4">
                  <c:v>0.12903225806451613</c:v>
                </c:pt>
                <c:pt idx="5">
                  <c:v>0.12903225806451613</c:v>
                </c:pt>
              </c:numCache>
            </c:numRef>
          </c:val>
          <c:extLst>
            <c:ext xmlns:c16="http://schemas.microsoft.com/office/drawing/2014/chart" uri="{C3380CC4-5D6E-409C-BE32-E72D297353CC}">
              <c16:uniqueId val="{00000000-D926-440F-9B17-871A5BEA89C4}"/>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ysClr val="windowText" lastClr="000000">
                    <a:lumMod val="65000"/>
                    <a:lumOff val="35000"/>
                  </a:sysClr>
                </a:solidFill>
                <a:latin typeface="+mn-lt"/>
                <a:ea typeface="+mn-ea"/>
                <a:cs typeface="+mn-cs"/>
              </a:defRPr>
            </a:pPr>
            <a:r>
              <a:rPr lang="en-GB" sz="1100" b="1" i="0" u="none" strike="noStrike" kern="1200" spc="0" baseline="0">
                <a:solidFill>
                  <a:sysClr val="windowText" lastClr="000000">
                    <a:lumMod val="75000"/>
                    <a:lumOff val="25000"/>
                  </a:sysClr>
                </a:solidFill>
              </a:rPr>
              <a:t>Distribuzione percentuale per classe di età 2024</a:t>
            </a:r>
          </a:p>
          <a:p>
            <a:pPr marL="0" marR="0" lvl="0" indent="0" algn="ctr" defTabSz="914400" rtl="0" eaLnBrk="1" fontAlgn="auto" latinLnBrk="0" hangingPunct="1">
              <a:lnSpc>
                <a:spcPct val="100000"/>
              </a:lnSpc>
              <a:spcBef>
                <a:spcPts val="0"/>
              </a:spcBef>
              <a:spcAft>
                <a:spcPts val="0"/>
              </a:spcAft>
              <a:buClrTx/>
              <a:buSzTx/>
              <a:buFontTx/>
              <a:buNone/>
              <a:tabLst/>
              <a:defRPr sz="1100">
                <a:solidFill>
                  <a:sysClr val="windowText" lastClr="000000">
                    <a:lumMod val="65000"/>
                    <a:lumOff val="35000"/>
                  </a:sysClr>
                </a:solidFill>
              </a:defRPr>
            </a:pPr>
            <a:endParaRPr lang="it-IT" sz="1100"/>
          </a:p>
        </c:rich>
      </c:tx>
      <c:layout>
        <c:manualLayout>
          <c:xMode val="edge"/>
          <c:yMode val="edge"/>
          <c:x val="0.19514605378693689"/>
          <c:y val="2.6415267014076454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ysClr val="windowText" lastClr="000000">
                  <a:lumMod val="65000"/>
                  <a:lumOff val="35000"/>
                </a:sysClr>
              </a:solidFill>
              <a:latin typeface="+mn-lt"/>
              <a:ea typeface="+mn-ea"/>
              <a:cs typeface="+mn-cs"/>
            </a:defRPr>
          </a:pPr>
          <a:endParaRPr lang="it-IT"/>
        </a:p>
      </c:txPr>
    </c:title>
    <c:autoTitleDeleted val="0"/>
    <c:plotArea>
      <c:layout/>
      <c:pieChart>
        <c:varyColors val="1"/>
        <c:ser>
          <c:idx val="1"/>
          <c:order val="0"/>
          <c:tx>
            <c:strRef>
              <c:f>'Età 67'!$E$54</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36C-4921-A6D3-64E37E4CF58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36C-4921-A6D3-64E37E4CF58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36C-4921-A6D3-64E37E4CF58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36C-4921-A6D3-64E37E4CF58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36C-4921-A6D3-64E37E4CF58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36C-4921-A6D3-64E37E4CF58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'Età 67'!$C$55:$C$60</c:f>
              <c:strCache>
                <c:ptCount val="6"/>
                <c:pt idx="0">
                  <c:v>&lt;30</c:v>
                </c:pt>
                <c:pt idx="1">
                  <c:v>31-40</c:v>
                </c:pt>
                <c:pt idx="2">
                  <c:v>41-50</c:v>
                </c:pt>
                <c:pt idx="3">
                  <c:v>51-60</c:v>
                </c:pt>
                <c:pt idx="4">
                  <c:v>61-67</c:v>
                </c:pt>
                <c:pt idx="5">
                  <c:v>&gt;67</c:v>
                </c:pt>
              </c:strCache>
            </c:strRef>
          </c:cat>
          <c:val>
            <c:numRef>
              <c:f>'Età 67'!$E$55:$E$60</c:f>
              <c:numCache>
                <c:formatCode>0%</c:formatCode>
                <c:ptCount val="6"/>
                <c:pt idx="0">
                  <c:v>3.7999999999999999E-2</c:v>
                </c:pt>
                <c:pt idx="1">
                  <c:v>0.23100000000000001</c:v>
                </c:pt>
                <c:pt idx="2">
                  <c:v>0.115</c:v>
                </c:pt>
                <c:pt idx="3">
                  <c:v>0.29599999999999999</c:v>
                </c:pt>
                <c:pt idx="4">
                  <c:v>3.7999999999999999E-2</c:v>
                </c:pt>
                <c:pt idx="5">
                  <c:v>0.29599999999999999</c:v>
                </c:pt>
              </c:numCache>
            </c:numRef>
          </c:val>
          <c:extLst>
            <c:ext xmlns:c16="http://schemas.microsoft.com/office/drawing/2014/chart" uri="{C3380CC4-5D6E-409C-BE32-E72D297353CC}">
              <c16:uniqueId val="{0000000D-DE59-4035-A44E-607215BE49C6}"/>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1"/>
                <c:tx>
                  <c:strRef>
                    <c:extLst>
                      <c:ext uri="{02D57815-91ED-43cb-92C2-25804820EDAC}">
                        <c15:formulaRef>
                          <c15:sqref>'Età 67'!$C$55:$C$60</c15:sqref>
                        </c15:formulaRef>
                      </c:ext>
                    </c:extLst>
                    <c:strCache>
                      <c:ptCount val="6"/>
                      <c:pt idx="0">
                        <c:v>&lt;30</c:v>
                      </c:pt>
                      <c:pt idx="1">
                        <c:v>31-40</c:v>
                      </c:pt>
                      <c:pt idx="2">
                        <c:v>41-50</c:v>
                      </c:pt>
                      <c:pt idx="3">
                        <c:v>51-60</c:v>
                      </c:pt>
                      <c:pt idx="4">
                        <c:v>61-67</c:v>
                      </c:pt>
                      <c:pt idx="5">
                        <c:v>&gt;67</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5-DE59-4035-A44E-607215BE49C6}"/>
                    </c:ext>
                  </c:extLst>
                </c:dPt>
                <c:dLbls>
                  <c:dLbl>
                    <c:idx val="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it-IT"/>
                      </a:p>
                    </c:txPr>
                    <c:dLblPos val="outEnd"/>
                    <c:showLegendKey val="0"/>
                    <c:showVal val="0"/>
                    <c:showCatName val="1"/>
                    <c:showSerName val="0"/>
                    <c:showPercent val="1"/>
                    <c:showBubbleSize val="0"/>
                    <c:extLst>
                      <c:ext uri="{CE6537A1-D6FC-4f65-9D91-7224C49458BB}">
                        <c15:spPr xmlns:c15="http://schemas.microsoft.com/office/drawing/2012/chart">
                          <a:prstGeom prst="wedgeRectCallout">
                            <a:avLst/>
                          </a:prstGeom>
                          <a:noFill/>
                          <a:ln>
                            <a:noFill/>
                          </a:ln>
                        </c15:spPr>
                      </c:ext>
                      <c:ext xmlns:c16="http://schemas.microsoft.com/office/drawing/2014/chart" uri="{C3380CC4-5D6E-409C-BE32-E72D297353CC}">
                        <c16:uniqueId val="{00000015-DE59-4035-A44E-607215BE49C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uri="{CE6537A1-D6FC-4f65-9D91-7224C49458BB}"/>
                  </c:extLst>
                </c:dLbls>
                <c:val>
                  <c:numLit>
                    <c:formatCode>General</c:formatCode>
                    <c:ptCount val="1"/>
                    <c:pt idx="0">
                      <c:v>1</c:v>
                    </c:pt>
                  </c:numLit>
                </c:val>
                <c:extLst>
                  <c:ext xmlns:c16="http://schemas.microsoft.com/office/drawing/2014/chart" uri="{C3380CC4-5D6E-409C-BE32-E72D297353CC}">
                    <c16:uniqueId val="{00000014-DE59-4035-A44E-607215BE49C6}"/>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GB"/>
              <a:t>Nazionalità (2021</a:t>
            </a:r>
            <a:r>
              <a:rPr lang="en-GB" baseline="0"/>
              <a:t> - </a:t>
            </a:r>
            <a:r>
              <a:rPr lang="en-GB"/>
              <a:t>2022 - 2023)</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it-IT"/>
        </a:p>
      </c:txPr>
    </c:title>
    <c:autoTitleDeleted val="0"/>
    <c:plotArea>
      <c:layout>
        <c:manualLayout>
          <c:layoutTarget val="inner"/>
          <c:xMode val="edge"/>
          <c:yMode val="edge"/>
          <c:x val="2.0215636748961045E-2"/>
          <c:y val="0.21447812428512472"/>
          <c:w val="0.95148263631776664"/>
          <c:h val="0.62466753698042587"/>
        </c:manualLayout>
      </c:layout>
      <c:barChart>
        <c:barDir val="col"/>
        <c:grouping val="clustered"/>
        <c:varyColors val="0"/>
        <c:ser>
          <c:idx val="0"/>
          <c:order val="0"/>
          <c:tx>
            <c:strRef>
              <c:f>'rep nazion clas età genere'!$C$3</c:f>
              <c:strCache>
                <c:ptCount val="1"/>
                <c:pt idx="0">
                  <c:v>2021</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cap="none" spc="0" baseline="0">
                    <a:ln w="0"/>
                    <a:solidFill>
                      <a:srgbClr val="FF0000"/>
                    </a:solidFill>
                    <a:effectLst>
                      <a:outerShdw blurRad="38100" dist="19050" dir="2700000" algn="tl" rotWithShape="0">
                        <a:schemeClr val="dk1">
                          <a:alpha val="40000"/>
                        </a:schemeClr>
                      </a:outerShdw>
                    </a:effectLst>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'rep nazion clas età genere'!$B$4:$B$18</c:f>
              <c:strCache>
                <c:ptCount val="15"/>
                <c:pt idx="0">
                  <c:v>ITALIA</c:v>
                </c:pt>
                <c:pt idx="1">
                  <c:v>MAROCCO</c:v>
                </c:pt>
                <c:pt idx="2">
                  <c:v>UCRAINA</c:v>
                </c:pt>
                <c:pt idx="3">
                  <c:v>SRI LANKA</c:v>
                </c:pt>
                <c:pt idx="4">
                  <c:v>ROMANIA</c:v>
                </c:pt>
                <c:pt idx="5">
                  <c:v>PAKISTAN</c:v>
                </c:pt>
                <c:pt idx="6">
                  <c:v>GUINEA</c:v>
                </c:pt>
                <c:pt idx="7">
                  <c:v>CINA</c:v>
                </c:pt>
                <c:pt idx="8">
                  <c:v>ALBANIA</c:v>
                </c:pt>
                <c:pt idx="9">
                  <c:v>POLONIA</c:v>
                </c:pt>
                <c:pt idx="10">
                  <c:v>SENEGAL</c:v>
                </c:pt>
                <c:pt idx="11">
                  <c:v>EGITTO</c:v>
                </c:pt>
                <c:pt idx="12">
                  <c:v>INDIA</c:v>
                </c:pt>
                <c:pt idx="13">
                  <c:v>MOLDAVIA</c:v>
                </c:pt>
                <c:pt idx="14">
                  <c:v>Totale</c:v>
                </c:pt>
              </c:strCache>
            </c:strRef>
          </c:cat>
          <c:val>
            <c:numRef>
              <c:f>'rep nazion clas età genere'!$C$4:$C$18</c:f>
              <c:numCache>
                <c:formatCode>General</c:formatCode>
                <c:ptCount val="15"/>
                <c:pt idx="0">
                  <c:v>23</c:v>
                </c:pt>
                <c:pt idx="1">
                  <c:v>4</c:v>
                </c:pt>
                <c:pt idx="2">
                  <c:v>1</c:v>
                </c:pt>
                <c:pt idx="3">
                  <c:v>1</c:v>
                </c:pt>
                <c:pt idx="4">
                  <c:v>1</c:v>
                </c:pt>
                <c:pt idx="5">
                  <c:v>1</c:v>
                </c:pt>
                <c:pt idx="6">
                  <c:v>1</c:v>
                </c:pt>
                <c:pt idx="7">
                  <c:v>1</c:v>
                </c:pt>
                <c:pt idx="8">
                  <c:v>1</c:v>
                </c:pt>
                <c:pt idx="9">
                  <c:v>0</c:v>
                </c:pt>
                <c:pt idx="10">
                  <c:v>0</c:v>
                </c:pt>
                <c:pt idx="11">
                  <c:v>0</c:v>
                </c:pt>
                <c:pt idx="12">
                  <c:v>0</c:v>
                </c:pt>
                <c:pt idx="13">
                  <c:v>0</c:v>
                </c:pt>
                <c:pt idx="14">
                  <c:v>34</c:v>
                </c:pt>
              </c:numCache>
            </c:numRef>
          </c:val>
          <c:extLst>
            <c:ext xmlns:c16="http://schemas.microsoft.com/office/drawing/2014/chart" uri="{C3380CC4-5D6E-409C-BE32-E72D297353CC}">
              <c16:uniqueId val="{00000000-578C-4342-B675-05CD5B06799F}"/>
            </c:ext>
          </c:extLst>
        </c:ser>
        <c:ser>
          <c:idx val="1"/>
          <c:order val="1"/>
          <c:tx>
            <c:strRef>
              <c:f>'rep nazion clas età genere'!$D$3</c:f>
              <c:strCache>
                <c:ptCount val="1"/>
                <c:pt idx="0">
                  <c:v>2022</c:v>
                </c:pt>
              </c:strCache>
            </c:strRef>
          </c:tx>
          <c:spPr>
            <a:solidFill>
              <a:schemeClr val="accent3">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'rep nazion clas età genere'!$B$4:$B$18</c:f>
              <c:strCache>
                <c:ptCount val="15"/>
                <c:pt idx="0">
                  <c:v>ITALIA</c:v>
                </c:pt>
                <c:pt idx="1">
                  <c:v>MAROCCO</c:v>
                </c:pt>
                <c:pt idx="2">
                  <c:v>UCRAINA</c:v>
                </c:pt>
                <c:pt idx="3">
                  <c:v>SRI LANKA</c:v>
                </c:pt>
                <c:pt idx="4">
                  <c:v>ROMANIA</c:v>
                </c:pt>
                <c:pt idx="5">
                  <c:v>PAKISTAN</c:v>
                </c:pt>
                <c:pt idx="6">
                  <c:v>GUINEA</c:v>
                </c:pt>
                <c:pt idx="7">
                  <c:v>CINA</c:v>
                </c:pt>
                <c:pt idx="8">
                  <c:v>ALBANIA</c:v>
                </c:pt>
                <c:pt idx="9">
                  <c:v>POLONIA</c:v>
                </c:pt>
                <c:pt idx="10">
                  <c:v>SENEGAL</c:v>
                </c:pt>
                <c:pt idx="11">
                  <c:v>EGITTO</c:v>
                </c:pt>
                <c:pt idx="12">
                  <c:v>INDIA</c:v>
                </c:pt>
                <c:pt idx="13">
                  <c:v>MOLDAVIA</c:v>
                </c:pt>
                <c:pt idx="14">
                  <c:v>Totale</c:v>
                </c:pt>
              </c:strCache>
            </c:strRef>
          </c:cat>
          <c:val>
            <c:numRef>
              <c:f>'rep nazion clas età genere'!$D$4:$D$18</c:f>
              <c:numCache>
                <c:formatCode>General</c:formatCode>
                <c:ptCount val="15"/>
                <c:pt idx="0">
                  <c:v>23</c:v>
                </c:pt>
                <c:pt idx="1">
                  <c:v>0</c:v>
                </c:pt>
                <c:pt idx="2">
                  <c:v>1</c:v>
                </c:pt>
                <c:pt idx="3">
                  <c:v>0</c:v>
                </c:pt>
                <c:pt idx="4">
                  <c:v>2</c:v>
                </c:pt>
                <c:pt idx="5">
                  <c:v>0</c:v>
                </c:pt>
                <c:pt idx="6">
                  <c:v>0</c:v>
                </c:pt>
                <c:pt idx="7">
                  <c:v>0</c:v>
                </c:pt>
                <c:pt idx="8">
                  <c:v>1</c:v>
                </c:pt>
                <c:pt idx="9">
                  <c:v>1</c:v>
                </c:pt>
                <c:pt idx="10">
                  <c:v>1</c:v>
                </c:pt>
                <c:pt idx="11">
                  <c:v>1</c:v>
                </c:pt>
                <c:pt idx="12">
                  <c:v>0</c:v>
                </c:pt>
                <c:pt idx="13">
                  <c:v>0</c:v>
                </c:pt>
                <c:pt idx="14">
                  <c:v>30</c:v>
                </c:pt>
              </c:numCache>
            </c:numRef>
          </c:val>
          <c:extLst>
            <c:ext xmlns:c16="http://schemas.microsoft.com/office/drawing/2014/chart" uri="{C3380CC4-5D6E-409C-BE32-E72D297353CC}">
              <c16:uniqueId val="{00000001-578C-4342-B675-05CD5B06799F}"/>
            </c:ext>
          </c:extLst>
        </c:ser>
        <c:ser>
          <c:idx val="2"/>
          <c:order val="2"/>
          <c:tx>
            <c:strRef>
              <c:f>'rep nazion clas età genere'!$E$3</c:f>
              <c:strCache>
                <c:ptCount val="1"/>
                <c:pt idx="0">
                  <c:v>2023</c:v>
                </c:pt>
              </c:strCache>
            </c:strRef>
          </c:tx>
          <c:spPr>
            <a:solidFill>
              <a:schemeClr val="accent5">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'rep nazion clas età genere'!$B$4:$B$18</c:f>
              <c:strCache>
                <c:ptCount val="15"/>
                <c:pt idx="0">
                  <c:v>ITALIA</c:v>
                </c:pt>
                <c:pt idx="1">
                  <c:v>MAROCCO</c:v>
                </c:pt>
                <c:pt idx="2">
                  <c:v>UCRAINA</c:v>
                </c:pt>
                <c:pt idx="3">
                  <c:v>SRI LANKA</c:v>
                </c:pt>
                <c:pt idx="4">
                  <c:v>ROMANIA</c:v>
                </c:pt>
                <c:pt idx="5">
                  <c:v>PAKISTAN</c:v>
                </c:pt>
                <c:pt idx="6">
                  <c:v>GUINEA</c:v>
                </c:pt>
                <c:pt idx="7">
                  <c:v>CINA</c:v>
                </c:pt>
                <c:pt idx="8">
                  <c:v>ALBANIA</c:v>
                </c:pt>
                <c:pt idx="9">
                  <c:v>POLONIA</c:v>
                </c:pt>
                <c:pt idx="10">
                  <c:v>SENEGAL</c:v>
                </c:pt>
                <c:pt idx="11">
                  <c:v>EGITTO</c:v>
                </c:pt>
                <c:pt idx="12">
                  <c:v>INDIA</c:v>
                </c:pt>
                <c:pt idx="13">
                  <c:v>MOLDAVIA</c:v>
                </c:pt>
                <c:pt idx="14">
                  <c:v>Totale</c:v>
                </c:pt>
              </c:strCache>
            </c:strRef>
          </c:cat>
          <c:val>
            <c:numRef>
              <c:f>'rep nazion clas età genere'!$E$4:$E$18</c:f>
              <c:numCache>
                <c:formatCode>General</c:formatCode>
                <c:ptCount val="15"/>
                <c:pt idx="0">
                  <c:v>22</c:v>
                </c:pt>
                <c:pt idx="1">
                  <c:v>2</c:v>
                </c:pt>
                <c:pt idx="2">
                  <c:v>0</c:v>
                </c:pt>
                <c:pt idx="3">
                  <c:v>0</c:v>
                </c:pt>
                <c:pt idx="4">
                  <c:v>5</c:v>
                </c:pt>
                <c:pt idx="5">
                  <c:v>0</c:v>
                </c:pt>
                <c:pt idx="6">
                  <c:v>0</c:v>
                </c:pt>
                <c:pt idx="7">
                  <c:v>0</c:v>
                </c:pt>
                <c:pt idx="8">
                  <c:v>0</c:v>
                </c:pt>
                <c:pt idx="9">
                  <c:v>0</c:v>
                </c:pt>
                <c:pt idx="10">
                  <c:v>0</c:v>
                </c:pt>
                <c:pt idx="11">
                  <c:v>0</c:v>
                </c:pt>
                <c:pt idx="12">
                  <c:v>1</c:v>
                </c:pt>
                <c:pt idx="13">
                  <c:v>1</c:v>
                </c:pt>
                <c:pt idx="14">
                  <c:v>31</c:v>
                </c:pt>
              </c:numCache>
            </c:numRef>
          </c:val>
          <c:extLst>
            <c:ext xmlns:c16="http://schemas.microsoft.com/office/drawing/2014/chart" uri="{C3380CC4-5D6E-409C-BE32-E72D297353CC}">
              <c16:uniqueId val="{00000002-578C-4342-B675-05CD5B06799F}"/>
            </c:ext>
          </c:extLst>
        </c:ser>
        <c:dLbls>
          <c:dLblPos val="inEnd"/>
          <c:showLegendKey val="0"/>
          <c:showVal val="1"/>
          <c:showCatName val="0"/>
          <c:showSerName val="0"/>
          <c:showPercent val="0"/>
          <c:showBubbleSize val="0"/>
        </c:dLbls>
        <c:gapWidth val="65"/>
        <c:axId val="572346712"/>
        <c:axId val="1"/>
      </c:barChart>
      <c:catAx>
        <c:axId val="572346712"/>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2700000" spcFirstLastPara="1" vertOverflow="ellipsis"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it-IT"/>
          </a:p>
        </c:txPr>
        <c:crossAx val="1"/>
        <c:crosses val="autoZero"/>
        <c:auto val="1"/>
        <c:lblAlgn val="ctr"/>
        <c:lblOffset val="100"/>
        <c:noMultiLvlLbl val="0"/>
      </c:catAx>
      <c:valAx>
        <c:axId val="1"/>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crossAx val="57234671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it-IT"/>
    </a:p>
  </c:txPr>
  <c:printSettings>
    <c:headerFooter/>
    <c:pageMargins b="0.750000000000001" l="0.70000000000000062" r="0.70000000000000062" t="0.75000000000000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GB" sz="1400"/>
              <a:t>Distribuzione percentuale per classe di età</a:t>
            </a:r>
          </a:p>
          <a:p>
            <a:pPr>
              <a:defRPr sz="1400"/>
            </a:pPr>
            <a:r>
              <a:rPr lang="en-GB" sz="1400"/>
              <a:t>(2021</a:t>
            </a:r>
            <a:r>
              <a:rPr lang="en-GB" sz="1400" baseline="0"/>
              <a:t> - 2022 -</a:t>
            </a:r>
            <a:r>
              <a:rPr lang="en-GB" sz="1400"/>
              <a:t> 2023)</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it-IT"/>
        </a:p>
      </c:txPr>
    </c:title>
    <c:autoTitleDeleted val="0"/>
    <c:plotArea>
      <c:layout>
        <c:manualLayout>
          <c:layoutTarget val="inner"/>
          <c:xMode val="edge"/>
          <c:yMode val="edge"/>
          <c:x val="7.9602118965910962E-2"/>
          <c:y val="0.1556125356480233"/>
          <c:w val="0.78441254730991428"/>
          <c:h val="0.73469525027263449"/>
        </c:manualLayout>
      </c:layout>
      <c:barChart>
        <c:barDir val="col"/>
        <c:grouping val="clustered"/>
        <c:varyColors val="0"/>
        <c:ser>
          <c:idx val="0"/>
          <c:order val="0"/>
          <c:tx>
            <c:strRef>
              <c:f>'Età 70'!$K$3</c:f>
              <c:strCache>
                <c:ptCount val="1"/>
                <c:pt idx="0">
                  <c:v>2021</c:v>
                </c:pt>
              </c:strCache>
            </c:strRef>
          </c:tx>
          <c:spPr>
            <a:solidFill>
              <a:schemeClr val="accent2">
                <a:alpha val="85000"/>
              </a:schemeClr>
            </a:solidFill>
            <a:ln w="9525" cap="flat" cmpd="sng" algn="ctr">
              <a:solidFill>
                <a:schemeClr val="lt1">
                  <a:alpha val="50000"/>
                </a:schemeClr>
              </a:solidFill>
              <a:round/>
            </a:ln>
            <a:effectLst/>
          </c:spPr>
          <c:invertIfNegative val="0"/>
          <c:dLbls>
            <c:dLbl>
              <c:idx val="0"/>
              <c:layout>
                <c:manualLayout>
                  <c:x val="-1.7825172949403341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CB7-474E-9243-4F5CEF60922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'Età 70'!$J$4:$J$10</c:f>
              <c:strCache>
                <c:ptCount val="7"/>
                <c:pt idx="0">
                  <c:v>&lt;20</c:v>
                </c:pt>
                <c:pt idx="1">
                  <c:v>20-30</c:v>
                </c:pt>
                <c:pt idx="2">
                  <c:v>31-40</c:v>
                </c:pt>
                <c:pt idx="3">
                  <c:v>41-50</c:v>
                </c:pt>
                <c:pt idx="4">
                  <c:v>51-60</c:v>
                </c:pt>
                <c:pt idx="5">
                  <c:v>61-70</c:v>
                </c:pt>
                <c:pt idx="6">
                  <c:v>&gt;70</c:v>
                </c:pt>
              </c:strCache>
            </c:strRef>
          </c:cat>
          <c:val>
            <c:numRef>
              <c:f>'Età 70'!$K$4:$K$10</c:f>
              <c:numCache>
                <c:formatCode>0.0%</c:formatCode>
                <c:ptCount val="7"/>
                <c:pt idx="0">
                  <c:v>0</c:v>
                </c:pt>
                <c:pt idx="1">
                  <c:v>8.8235294117647065E-2</c:v>
                </c:pt>
                <c:pt idx="2">
                  <c:v>0.14705882352941177</c:v>
                </c:pt>
                <c:pt idx="3">
                  <c:v>0.17647058823529413</c:v>
                </c:pt>
                <c:pt idx="4">
                  <c:v>0.3235294117647059</c:v>
                </c:pt>
                <c:pt idx="5">
                  <c:v>0.17647058823529413</c:v>
                </c:pt>
                <c:pt idx="6">
                  <c:v>8.8235294117647065E-2</c:v>
                </c:pt>
              </c:numCache>
            </c:numRef>
          </c:val>
          <c:extLst>
            <c:ext xmlns:c16="http://schemas.microsoft.com/office/drawing/2014/chart" uri="{C3380CC4-5D6E-409C-BE32-E72D297353CC}">
              <c16:uniqueId val="{00000001-4CB7-474E-9243-4F5CEF60922F}"/>
            </c:ext>
          </c:extLst>
        </c:ser>
        <c:ser>
          <c:idx val="1"/>
          <c:order val="1"/>
          <c:tx>
            <c:strRef>
              <c:f>'Età 70'!$L$3</c:f>
              <c:strCache>
                <c:ptCount val="1"/>
                <c:pt idx="0">
                  <c:v>2022</c:v>
                </c:pt>
              </c:strCache>
            </c:strRef>
          </c:tx>
          <c:spPr>
            <a:solidFill>
              <a:schemeClr val="accent4">
                <a:alpha val="85000"/>
              </a:schemeClr>
            </a:solidFill>
            <a:ln w="9525" cap="flat" cmpd="sng" algn="ctr">
              <a:solidFill>
                <a:schemeClr val="lt1">
                  <a:alpha val="50000"/>
                </a:schemeClr>
              </a:solidFill>
              <a:round/>
            </a:ln>
            <a:effectLst/>
          </c:spPr>
          <c:invertIfNegative val="0"/>
          <c:dLbls>
            <c:dLbl>
              <c:idx val="0"/>
              <c:layout>
                <c:manualLayout>
                  <c:x val="-5.9417243164677771E-3"/>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CB7-474E-9243-4F5CEF60922F}"/>
                </c:ext>
              </c:extLst>
            </c:dLbl>
            <c:dLbl>
              <c:idx val="1"/>
              <c:layout>
                <c:manualLayout>
                  <c:x val="-1.9805747721559257E-3"/>
                  <c:y val="6.122448423456995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CB7-474E-9243-4F5CEF60922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'Età 70'!$J$4:$J$10</c:f>
              <c:strCache>
                <c:ptCount val="7"/>
                <c:pt idx="0">
                  <c:v>&lt;20</c:v>
                </c:pt>
                <c:pt idx="1">
                  <c:v>20-30</c:v>
                </c:pt>
                <c:pt idx="2">
                  <c:v>31-40</c:v>
                </c:pt>
                <c:pt idx="3">
                  <c:v>41-50</c:v>
                </c:pt>
                <c:pt idx="4">
                  <c:v>51-60</c:v>
                </c:pt>
                <c:pt idx="5">
                  <c:v>61-70</c:v>
                </c:pt>
                <c:pt idx="6">
                  <c:v>&gt;70</c:v>
                </c:pt>
              </c:strCache>
            </c:strRef>
          </c:cat>
          <c:val>
            <c:numRef>
              <c:f>'Età 70'!$L$4:$L$10</c:f>
              <c:numCache>
                <c:formatCode>0.0%</c:formatCode>
                <c:ptCount val="7"/>
                <c:pt idx="0">
                  <c:v>0</c:v>
                </c:pt>
                <c:pt idx="1">
                  <c:v>3.3333333333333333E-2</c:v>
                </c:pt>
                <c:pt idx="2">
                  <c:v>6.6666666666666666E-2</c:v>
                </c:pt>
                <c:pt idx="3">
                  <c:v>0.3</c:v>
                </c:pt>
                <c:pt idx="4">
                  <c:v>0.3</c:v>
                </c:pt>
                <c:pt idx="5">
                  <c:v>0.1</c:v>
                </c:pt>
                <c:pt idx="6">
                  <c:v>0.2</c:v>
                </c:pt>
              </c:numCache>
            </c:numRef>
          </c:val>
          <c:extLst>
            <c:ext xmlns:c16="http://schemas.microsoft.com/office/drawing/2014/chart" uri="{C3380CC4-5D6E-409C-BE32-E72D297353CC}">
              <c16:uniqueId val="{00000004-4CB7-474E-9243-4F5CEF60922F}"/>
            </c:ext>
          </c:extLst>
        </c:ser>
        <c:ser>
          <c:idx val="2"/>
          <c:order val="2"/>
          <c:tx>
            <c:strRef>
              <c:f>'Età 70'!$M$3</c:f>
              <c:strCache>
                <c:ptCount val="1"/>
                <c:pt idx="0">
                  <c:v>2023</c:v>
                </c:pt>
              </c:strCache>
            </c:strRef>
          </c:tx>
          <c:spPr>
            <a:solidFill>
              <a:schemeClr val="accent6">
                <a:alpha val="85000"/>
              </a:schemeClr>
            </a:solidFill>
            <a:ln w="9525" cap="flat" cmpd="sng" algn="ctr">
              <a:solidFill>
                <a:schemeClr val="lt1">
                  <a:alpha val="50000"/>
                </a:schemeClr>
              </a:solidFill>
              <a:round/>
            </a:ln>
            <a:effectLst/>
          </c:spPr>
          <c:invertIfNegative val="0"/>
          <c:dLbls>
            <c:dLbl>
              <c:idx val="1"/>
              <c:layout>
                <c:manualLayout>
                  <c:x val="3.961149544311815E-3"/>
                  <c:y val="6.122448423456995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CB7-474E-9243-4F5CEF60922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'Età 70'!$J$4:$J$10</c:f>
              <c:strCache>
                <c:ptCount val="7"/>
                <c:pt idx="0">
                  <c:v>&lt;20</c:v>
                </c:pt>
                <c:pt idx="1">
                  <c:v>20-30</c:v>
                </c:pt>
                <c:pt idx="2">
                  <c:v>31-40</c:v>
                </c:pt>
                <c:pt idx="3">
                  <c:v>41-50</c:v>
                </c:pt>
                <c:pt idx="4">
                  <c:v>51-60</c:v>
                </c:pt>
                <c:pt idx="5">
                  <c:v>61-70</c:v>
                </c:pt>
                <c:pt idx="6">
                  <c:v>&gt;70</c:v>
                </c:pt>
              </c:strCache>
            </c:strRef>
          </c:cat>
          <c:val>
            <c:numRef>
              <c:f>'Età 70'!$M$4:$M$10</c:f>
              <c:numCache>
                <c:formatCode>0.0%</c:formatCode>
                <c:ptCount val="7"/>
                <c:pt idx="0" formatCode="0%">
                  <c:v>0</c:v>
                </c:pt>
                <c:pt idx="1">
                  <c:v>3.2258064516129031E-2</c:v>
                </c:pt>
                <c:pt idx="2">
                  <c:v>0.16129032258064516</c:v>
                </c:pt>
                <c:pt idx="3">
                  <c:v>0.19354838709677419</c:v>
                </c:pt>
                <c:pt idx="4">
                  <c:v>0.35483870967741937</c:v>
                </c:pt>
                <c:pt idx="5">
                  <c:v>0.22580645161290322</c:v>
                </c:pt>
                <c:pt idx="6">
                  <c:v>3.2258064516129031E-2</c:v>
                </c:pt>
              </c:numCache>
            </c:numRef>
          </c:val>
          <c:extLst>
            <c:ext xmlns:c16="http://schemas.microsoft.com/office/drawing/2014/chart" uri="{C3380CC4-5D6E-409C-BE32-E72D297353CC}">
              <c16:uniqueId val="{00000006-4CB7-474E-9243-4F5CEF60922F}"/>
            </c:ext>
          </c:extLst>
        </c:ser>
        <c:dLbls>
          <c:dLblPos val="inEnd"/>
          <c:showLegendKey val="0"/>
          <c:showVal val="1"/>
          <c:showCatName val="0"/>
          <c:showSerName val="0"/>
          <c:showPercent val="0"/>
          <c:showBubbleSize val="0"/>
        </c:dLbls>
        <c:gapWidth val="65"/>
        <c:axId val="572352288"/>
        <c:axId val="1"/>
      </c:barChart>
      <c:catAx>
        <c:axId val="572352288"/>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0" spcFirstLastPara="1" vertOverflow="ellipsis"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it-IT"/>
          </a:p>
        </c:txPr>
        <c:crossAx val="1"/>
        <c:crosses val="autoZero"/>
        <c:auto val="1"/>
        <c:lblAlgn val="ctr"/>
        <c:lblOffset val="100"/>
        <c:noMultiLvlLbl val="0"/>
      </c:catAx>
      <c:valAx>
        <c:axId val="1"/>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0%" sourceLinked="1"/>
        <c:majorTickMark val="none"/>
        <c:minorTickMark val="none"/>
        <c:tickLblPos val="nextTo"/>
        <c:crossAx val="572352288"/>
        <c:crosses val="autoZero"/>
        <c:crossBetween val="between"/>
      </c:valAx>
      <c:spPr>
        <a:noFill/>
        <a:ln>
          <a:noFill/>
        </a:ln>
        <a:effectLst/>
      </c:spPr>
    </c:plotArea>
    <c:legend>
      <c:legendPos val="b"/>
      <c:layout>
        <c:manualLayout>
          <c:xMode val="edge"/>
          <c:yMode val="edge"/>
          <c:x val="0.74667824482138723"/>
          <c:y val="0.2715621052799217"/>
          <c:w val="0.20153375944553592"/>
          <c:h val="5.8901550963690659E-2"/>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it-IT"/>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it-IT"/>
    </a:p>
  </c:txPr>
  <c:printSettings>
    <c:headerFooter/>
    <c:pageMargins b="0.75000000000000089" l="0.70000000000000062" r="0.70000000000000062" t="0.75000000000000089"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chemeClr val="dk1">
                    <a:lumMod val="75000"/>
                    <a:lumOff val="25000"/>
                  </a:schemeClr>
                </a:solidFill>
                <a:latin typeface="+mn-lt"/>
                <a:ea typeface="+mn-ea"/>
                <a:cs typeface="+mn-cs"/>
              </a:defRPr>
            </a:pPr>
            <a:r>
              <a:rPr lang="en-US" sz="1200"/>
              <a:t>N. infortuni per classi d'età 2023</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dk1">
                  <a:lumMod val="75000"/>
                  <a:lumOff val="25000"/>
                </a:schemeClr>
              </a:solidFill>
              <a:latin typeface="+mn-lt"/>
              <a:ea typeface="+mn-ea"/>
              <a:cs typeface="+mn-cs"/>
            </a:defRPr>
          </a:pPr>
          <a:endParaRPr lang="it-IT"/>
        </a:p>
      </c:txPr>
    </c:title>
    <c:autoTitleDeleted val="0"/>
    <c:plotArea>
      <c:layout/>
      <c:barChart>
        <c:barDir val="bar"/>
        <c:grouping val="clustered"/>
        <c:varyColors val="0"/>
        <c:ser>
          <c:idx val="0"/>
          <c:order val="0"/>
          <c:tx>
            <c:strRef>
              <c:f>'Età 70'!$D$28</c:f>
              <c:strCache>
                <c:ptCount val="1"/>
                <c:pt idx="0">
                  <c:v>N. infortuni</c:v>
                </c:pt>
              </c:strCache>
            </c:strRef>
          </c:tx>
          <c:spPr>
            <a:gradFill flip="none" rotWithShape="1">
              <a:gsLst>
                <a:gs pos="0">
                  <a:srgbClr val="FFFF00">
                    <a:shade val="30000"/>
                    <a:satMod val="115000"/>
                  </a:srgbClr>
                </a:gs>
                <a:gs pos="50000">
                  <a:srgbClr val="FFFF00">
                    <a:shade val="67500"/>
                    <a:satMod val="115000"/>
                  </a:srgbClr>
                </a:gs>
                <a:gs pos="100000">
                  <a:srgbClr val="FFFF00">
                    <a:shade val="100000"/>
                    <a:satMod val="115000"/>
                  </a:srgbClr>
                </a:gs>
              </a:gsLst>
              <a:lin ang="0" scaled="1"/>
              <a:tileRect/>
            </a:gra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'Età 70'!$C$29:$C$35</c:f>
              <c:strCache>
                <c:ptCount val="7"/>
                <c:pt idx="0">
                  <c:v>&lt;16</c:v>
                </c:pt>
                <c:pt idx="1">
                  <c:v>16-30</c:v>
                </c:pt>
                <c:pt idx="2">
                  <c:v>31-40</c:v>
                </c:pt>
                <c:pt idx="3">
                  <c:v>41-50</c:v>
                </c:pt>
                <c:pt idx="4">
                  <c:v>51-60</c:v>
                </c:pt>
                <c:pt idx="5">
                  <c:v>61-70</c:v>
                </c:pt>
                <c:pt idx="6">
                  <c:v>&gt;70</c:v>
                </c:pt>
              </c:strCache>
            </c:strRef>
          </c:cat>
          <c:val>
            <c:numRef>
              <c:f>'Età 70'!$D$29:$D$35</c:f>
              <c:numCache>
                <c:formatCode>General</c:formatCode>
                <c:ptCount val="7"/>
                <c:pt idx="0">
                  <c:v>0</c:v>
                </c:pt>
                <c:pt idx="1">
                  <c:v>1</c:v>
                </c:pt>
                <c:pt idx="2">
                  <c:v>5</c:v>
                </c:pt>
                <c:pt idx="3">
                  <c:v>6</c:v>
                </c:pt>
                <c:pt idx="4">
                  <c:v>11</c:v>
                </c:pt>
                <c:pt idx="5">
                  <c:v>7</c:v>
                </c:pt>
                <c:pt idx="6">
                  <c:v>1</c:v>
                </c:pt>
              </c:numCache>
            </c:numRef>
          </c:val>
          <c:extLst>
            <c:ext xmlns:c16="http://schemas.microsoft.com/office/drawing/2014/chart" uri="{C3380CC4-5D6E-409C-BE32-E72D297353CC}">
              <c16:uniqueId val="{00000000-DE40-473C-82E6-3A812A88CB32}"/>
            </c:ext>
          </c:extLst>
        </c:ser>
        <c:dLbls>
          <c:dLblPos val="inEnd"/>
          <c:showLegendKey val="0"/>
          <c:showVal val="1"/>
          <c:showCatName val="0"/>
          <c:showSerName val="0"/>
          <c:showPercent val="0"/>
          <c:showBubbleSize val="0"/>
        </c:dLbls>
        <c:gapWidth val="65"/>
        <c:axId val="695775552"/>
        <c:axId val="695772672"/>
      </c:barChart>
      <c:catAx>
        <c:axId val="695775552"/>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1" i="0" u="none" strike="noStrike" kern="1200" cap="all" baseline="0">
                <a:solidFill>
                  <a:schemeClr val="dk1">
                    <a:lumMod val="75000"/>
                    <a:lumOff val="25000"/>
                  </a:schemeClr>
                </a:solidFill>
                <a:latin typeface="+mn-lt"/>
                <a:ea typeface="+mn-ea"/>
                <a:cs typeface="+mn-cs"/>
              </a:defRPr>
            </a:pPr>
            <a:endParaRPr lang="it-IT"/>
          </a:p>
        </c:txPr>
        <c:crossAx val="695772672"/>
        <c:crosses val="autoZero"/>
        <c:auto val="1"/>
        <c:lblAlgn val="ctr"/>
        <c:lblOffset val="100"/>
        <c:noMultiLvlLbl val="0"/>
      </c:catAx>
      <c:valAx>
        <c:axId val="695772672"/>
        <c:scaling>
          <c:orientation val="minMax"/>
        </c:scaling>
        <c:delete val="0"/>
        <c:axPos val="b"/>
        <c:majorGridlines>
          <c:spPr>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it-IT"/>
          </a:p>
        </c:txPr>
        <c:crossAx val="695775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it-IT"/>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GB" sz="1100" b="1" i="0" u="none" strike="noStrike" kern="1200" baseline="0">
                <a:solidFill>
                  <a:sysClr val="windowText" lastClr="000000">
                    <a:lumMod val="75000"/>
                    <a:lumOff val="25000"/>
                  </a:sysClr>
                </a:solidFill>
              </a:rPr>
              <a:t>Distribuzione percentuale per classe di età 2023</a:t>
            </a: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endParaRPr lang="en-US" sz="1100"/>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it-IT"/>
        </a:p>
      </c:txPr>
    </c:title>
    <c:autoTitleDeleted val="0"/>
    <c:plotArea>
      <c:layout/>
      <c:pieChart>
        <c:varyColors val="1"/>
        <c:ser>
          <c:idx val="0"/>
          <c:order val="0"/>
          <c:tx>
            <c:strRef>
              <c:f>'Età 70'!$E$28</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987-46AE-9F2E-22BE38F713C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987-46AE-9F2E-22BE38F713C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987-46AE-9F2E-22BE38F713C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987-46AE-9F2E-22BE38F713C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987-46AE-9F2E-22BE38F713C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987-46AE-9F2E-22BE38F713C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987-46AE-9F2E-22BE38F713C5}"/>
              </c:ext>
            </c:extLst>
          </c:dPt>
          <c:dLbls>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it-IT"/>
                </a:p>
              </c:txPr>
              <c:dLblPos val="bestFit"/>
              <c:showLegendKey val="0"/>
              <c:showVal val="1"/>
              <c:showCatName val="0"/>
              <c:showSerName val="0"/>
              <c:showPercent val="0"/>
              <c:showBubbleSize val="0"/>
              <c:extLst>
                <c:ext xmlns:c16="http://schemas.microsoft.com/office/drawing/2014/chart" uri="{C3380CC4-5D6E-409C-BE32-E72D297353CC}">
                  <c16:uniqueId val="{00000001-1987-46AE-9F2E-22BE38F713C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'Età 70'!$C$29:$C$35</c:f>
              <c:strCache>
                <c:ptCount val="7"/>
                <c:pt idx="0">
                  <c:v>&lt;16</c:v>
                </c:pt>
                <c:pt idx="1">
                  <c:v>16-30</c:v>
                </c:pt>
                <c:pt idx="2">
                  <c:v>31-40</c:v>
                </c:pt>
                <c:pt idx="3">
                  <c:v>41-50</c:v>
                </c:pt>
                <c:pt idx="4">
                  <c:v>51-60</c:v>
                </c:pt>
                <c:pt idx="5">
                  <c:v>61-70</c:v>
                </c:pt>
                <c:pt idx="6">
                  <c:v>&gt;70</c:v>
                </c:pt>
              </c:strCache>
            </c:strRef>
          </c:cat>
          <c:val>
            <c:numRef>
              <c:f>'Età 70'!$E$29:$E$35</c:f>
              <c:numCache>
                <c:formatCode>0.0%</c:formatCode>
                <c:ptCount val="7"/>
                <c:pt idx="0">
                  <c:v>0</c:v>
                </c:pt>
                <c:pt idx="1">
                  <c:v>3.2258064516129031E-2</c:v>
                </c:pt>
                <c:pt idx="2">
                  <c:v>0.16129032258064516</c:v>
                </c:pt>
                <c:pt idx="3">
                  <c:v>0.19354838709677419</c:v>
                </c:pt>
                <c:pt idx="4">
                  <c:v>0.35483870967741937</c:v>
                </c:pt>
                <c:pt idx="5">
                  <c:v>0.22580645161290322</c:v>
                </c:pt>
                <c:pt idx="6">
                  <c:v>3.2258064516129031E-2</c:v>
                </c:pt>
              </c:numCache>
            </c:numRef>
          </c:val>
          <c:extLst>
            <c:ext xmlns:c16="http://schemas.microsoft.com/office/drawing/2014/chart" uri="{C3380CC4-5D6E-409C-BE32-E72D297353CC}">
              <c16:uniqueId val="{0000000E-1987-46AE-9F2E-22BE38F713C5}"/>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75000"/>
                    <a:lumOff val="25000"/>
                  </a:sysClr>
                </a:solidFill>
              </a:rPr>
              <a:t>N. infortuni per classi d'età 2024</a:t>
            </a:r>
          </a:p>
        </c:rich>
      </c:tx>
      <c:layout>
        <c:manualLayout>
          <c:xMode val="edge"/>
          <c:yMode val="edge"/>
          <c:x val="0.29016666666666663"/>
          <c:y val="6.01851851851851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clustered"/>
        <c:varyColors val="0"/>
        <c:ser>
          <c:idx val="0"/>
          <c:order val="0"/>
          <c:tx>
            <c:strRef>
              <c:f>'Età 70'!$D$40</c:f>
              <c:strCache>
                <c:ptCount val="1"/>
                <c:pt idx="0">
                  <c:v>N. infortuni</c:v>
                </c:pt>
              </c:strCache>
            </c:strRef>
          </c:tx>
          <c:spPr>
            <a:solidFill>
              <a:srgbClr val="FFFF00"/>
            </a:solidFill>
            <a:ln>
              <a:noFill/>
            </a:ln>
            <a:effectLst/>
          </c:spPr>
          <c:invertIfNegative val="0"/>
          <c:dPt>
            <c:idx val="6"/>
            <c:invertIfNegative val="0"/>
            <c:bubble3D val="0"/>
            <c:spPr>
              <a:solidFill>
                <a:schemeClr val="accent4">
                  <a:lumMod val="60000"/>
                  <a:lumOff val="40000"/>
                </a:schemeClr>
              </a:solidFill>
              <a:ln>
                <a:noFill/>
              </a:ln>
              <a:effectLst/>
            </c:spPr>
            <c:extLst>
              <c:ext xmlns:c16="http://schemas.microsoft.com/office/drawing/2014/chart" uri="{C3380CC4-5D6E-409C-BE32-E72D297353CC}">
                <c16:uniqueId val="{00000001-8526-47ED-AEE2-2FDC947D9B0A}"/>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'Età 70'!$C$41:$C$47</c:f>
              <c:strCache>
                <c:ptCount val="7"/>
                <c:pt idx="0">
                  <c:v>&lt;30</c:v>
                </c:pt>
                <c:pt idx="1">
                  <c:v>31-40</c:v>
                </c:pt>
                <c:pt idx="2">
                  <c:v>41-50</c:v>
                </c:pt>
                <c:pt idx="3">
                  <c:v>51-60</c:v>
                </c:pt>
                <c:pt idx="4">
                  <c:v>61-70</c:v>
                </c:pt>
                <c:pt idx="5">
                  <c:v>&gt;70</c:v>
                </c:pt>
                <c:pt idx="6">
                  <c:v>Totale</c:v>
                </c:pt>
              </c:strCache>
            </c:strRef>
          </c:cat>
          <c:val>
            <c:numRef>
              <c:f>'Età 70'!$D$41:$D$47</c:f>
              <c:numCache>
                <c:formatCode>General</c:formatCode>
                <c:ptCount val="7"/>
                <c:pt idx="0">
                  <c:v>1</c:v>
                </c:pt>
                <c:pt idx="1">
                  <c:v>6</c:v>
                </c:pt>
                <c:pt idx="2">
                  <c:v>3</c:v>
                </c:pt>
                <c:pt idx="3">
                  <c:v>8</c:v>
                </c:pt>
                <c:pt idx="4">
                  <c:v>2</c:v>
                </c:pt>
                <c:pt idx="5">
                  <c:v>6</c:v>
                </c:pt>
                <c:pt idx="6">
                  <c:v>26</c:v>
                </c:pt>
              </c:numCache>
            </c:numRef>
          </c:val>
          <c:extLst>
            <c:ext xmlns:c16="http://schemas.microsoft.com/office/drawing/2014/chart" uri="{C3380CC4-5D6E-409C-BE32-E72D297353CC}">
              <c16:uniqueId val="{00000002-5EA3-4F13-9701-8710BF88ABD5}"/>
            </c:ext>
          </c:extLst>
        </c:ser>
        <c:dLbls>
          <c:showLegendKey val="0"/>
          <c:showVal val="0"/>
          <c:showCatName val="0"/>
          <c:showSerName val="0"/>
          <c:showPercent val="0"/>
          <c:showBubbleSize val="0"/>
        </c:dLbls>
        <c:gapWidth val="182"/>
        <c:axId val="670495864"/>
        <c:axId val="670496944"/>
      </c:barChart>
      <c:catAx>
        <c:axId val="670495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670496944"/>
        <c:crosses val="autoZero"/>
        <c:auto val="1"/>
        <c:lblAlgn val="ctr"/>
        <c:lblOffset val="100"/>
        <c:noMultiLvlLbl val="0"/>
      </c:catAx>
      <c:valAx>
        <c:axId val="6704969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70495864"/>
        <c:crosses val="autoZero"/>
        <c:crossBetween val="between"/>
      </c:valAx>
      <c:spPr>
        <a:noFill/>
        <a:ln>
          <a:noFill/>
        </a:ln>
        <a:effectLst>
          <a:glow rad="38100">
            <a:schemeClr val="accent1">
              <a:alpha val="40000"/>
            </a:schemeClr>
          </a:glow>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ysClr val="windowText" lastClr="000000">
                    <a:lumMod val="65000"/>
                    <a:lumOff val="35000"/>
                  </a:sysClr>
                </a:solidFill>
                <a:latin typeface="+mn-lt"/>
                <a:ea typeface="+mn-ea"/>
                <a:cs typeface="+mn-cs"/>
              </a:defRPr>
            </a:pPr>
            <a:r>
              <a:rPr lang="en-GB" sz="1100" b="1" i="0" u="none" strike="noStrike" kern="1200" spc="0" baseline="0">
                <a:solidFill>
                  <a:sysClr val="windowText" lastClr="000000">
                    <a:lumMod val="75000"/>
                    <a:lumOff val="25000"/>
                  </a:sysClr>
                </a:solidFill>
              </a:rPr>
              <a:t>Distribuzione percentuale per classe di età 2024</a:t>
            </a:r>
          </a:p>
          <a:p>
            <a:pPr marL="0" marR="0" lvl="0" indent="0" algn="ctr" defTabSz="914400" rtl="0" eaLnBrk="1" fontAlgn="auto" latinLnBrk="0" hangingPunct="1">
              <a:lnSpc>
                <a:spcPct val="100000"/>
              </a:lnSpc>
              <a:spcBef>
                <a:spcPts val="0"/>
              </a:spcBef>
              <a:spcAft>
                <a:spcPts val="0"/>
              </a:spcAft>
              <a:buClrTx/>
              <a:buSzTx/>
              <a:buFontTx/>
              <a:buNone/>
              <a:tabLst/>
              <a:defRPr sz="1100">
                <a:solidFill>
                  <a:sysClr val="windowText" lastClr="000000">
                    <a:lumMod val="65000"/>
                    <a:lumOff val="35000"/>
                  </a:sysClr>
                </a:solidFill>
              </a:defRPr>
            </a:pPr>
            <a:endParaRPr lang="it-IT" sz="1100"/>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ysClr val="windowText" lastClr="000000">
                  <a:lumMod val="65000"/>
                  <a:lumOff val="35000"/>
                </a:sysClr>
              </a:solidFill>
              <a:latin typeface="+mn-lt"/>
              <a:ea typeface="+mn-ea"/>
              <a:cs typeface="+mn-cs"/>
            </a:defRPr>
          </a:pPr>
          <a:endParaRPr lang="it-IT"/>
        </a:p>
      </c:txPr>
    </c:title>
    <c:autoTitleDeleted val="0"/>
    <c:plotArea>
      <c:layout/>
      <c:pieChart>
        <c:varyColors val="1"/>
        <c:ser>
          <c:idx val="0"/>
          <c:order val="0"/>
          <c:tx>
            <c:strRef>
              <c:f>'Età 70'!$E$40</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C1E-4E1F-9879-18380A08E54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C1E-4E1F-9879-18380A08E54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C1E-4E1F-9879-18380A08E54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C1E-4E1F-9879-18380A08E54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C1E-4E1F-9879-18380A08E54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it-IT"/>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'Età 70'!$C$42:$C$46</c:f>
              <c:strCache>
                <c:ptCount val="5"/>
                <c:pt idx="0">
                  <c:v>31-40</c:v>
                </c:pt>
                <c:pt idx="1">
                  <c:v>41-50</c:v>
                </c:pt>
                <c:pt idx="2">
                  <c:v>51-60</c:v>
                </c:pt>
                <c:pt idx="3">
                  <c:v>61-70</c:v>
                </c:pt>
                <c:pt idx="4">
                  <c:v>&gt;70</c:v>
                </c:pt>
              </c:strCache>
            </c:strRef>
          </c:cat>
          <c:val>
            <c:numRef>
              <c:f>'Età 70'!$E$42:$E$46</c:f>
              <c:numCache>
                <c:formatCode>0.0%</c:formatCode>
                <c:ptCount val="5"/>
                <c:pt idx="0">
                  <c:v>0.23076923076923078</c:v>
                </c:pt>
                <c:pt idx="1">
                  <c:v>0.11538461538461539</c:v>
                </c:pt>
                <c:pt idx="2">
                  <c:v>0.30769230769230771</c:v>
                </c:pt>
                <c:pt idx="3">
                  <c:v>7.6923076923076927E-2</c:v>
                </c:pt>
                <c:pt idx="4">
                  <c:v>0.23076923076923078</c:v>
                </c:pt>
              </c:numCache>
            </c:numRef>
          </c:val>
          <c:extLst>
            <c:ext xmlns:c16="http://schemas.microsoft.com/office/drawing/2014/chart" uri="{C3380CC4-5D6E-409C-BE32-E72D297353CC}">
              <c16:uniqueId val="{0000000C-7C1E-4E1F-9879-18380A08E545}"/>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it-IT"/>
              <a:t>N° Infortuni per PSAL (2021-2022-2023-2024)</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it-IT"/>
        </a:p>
      </c:txPr>
    </c:title>
    <c:autoTitleDeleted val="0"/>
    <c:plotArea>
      <c:layout/>
      <c:lineChart>
        <c:grouping val="standard"/>
        <c:varyColors val="0"/>
        <c:ser>
          <c:idx val="0"/>
          <c:order val="0"/>
          <c:tx>
            <c:strRef>
              <c:f>Provincia!$C$21</c:f>
              <c:strCache>
                <c:ptCount val="1"/>
                <c:pt idx="0">
                  <c:v>2021</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Provincia!$C$22:$C$31</c:f>
              <c:numCache>
                <c:formatCode>General</c:formatCode>
                <c:ptCount val="10"/>
                <c:pt idx="0">
                  <c:v>2</c:v>
                </c:pt>
                <c:pt idx="1">
                  <c:v>6</c:v>
                </c:pt>
                <c:pt idx="2">
                  <c:v>6</c:v>
                </c:pt>
                <c:pt idx="3">
                  <c:v>5</c:v>
                </c:pt>
                <c:pt idx="4">
                  <c:v>5</c:v>
                </c:pt>
                <c:pt idx="5">
                  <c:v>0</c:v>
                </c:pt>
                <c:pt idx="6">
                  <c:v>1</c:v>
                </c:pt>
                <c:pt idx="7">
                  <c:v>3</c:v>
                </c:pt>
                <c:pt idx="8">
                  <c:v>4</c:v>
                </c:pt>
                <c:pt idx="9">
                  <c:v>2</c:v>
                </c:pt>
              </c:numCache>
            </c:numRef>
          </c:val>
          <c:smooth val="0"/>
          <c:extLst>
            <c:ext xmlns:c16="http://schemas.microsoft.com/office/drawing/2014/chart" uri="{C3380CC4-5D6E-409C-BE32-E72D297353CC}">
              <c16:uniqueId val="{00000000-5A0A-4204-9A8C-983333C610FD}"/>
            </c:ext>
          </c:extLst>
        </c:ser>
        <c:ser>
          <c:idx val="1"/>
          <c:order val="1"/>
          <c:tx>
            <c:strRef>
              <c:f>Provincia!$D$21</c:f>
              <c:strCache>
                <c:ptCount val="1"/>
                <c:pt idx="0">
                  <c:v>2022</c:v>
                </c:pt>
              </c:strCache>
            </c:strRef>
          </c:tx>
          <c:spPr>
            <a:ln w="22225" cap="rnd">
              <a:solidFill>
                <a:srgbClr val="FFC000">
                  <a:alpha val="86000"/>
                </a:srgbClr>
              </a:solidFill>
              <a:round/>
            </a:ln>
            <a:effectLst/>
          </c:spPr>
          <c:marker>
            <c:symbol val="square"/>
            <c:size val="6"/>
            <c:spPr>
              <a:solidFill>
                <a:schemeClr val="accent2"/>
              </a:solidFill>
              <a:ln w="9525">
                <a:solidFill>
                  <a:srgbClr val="FFC000"/>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Provincia!$D$22:$D$31</c:f>
              <c:numCache>
                <c:formatCode>General</c:formatCode>
                <c:ptCount val="10"/>
                <c:pt idx="0">
                  <c:v>3</c:v>
                </c:pt>
                <c:pt idx="1">
                  <c:v>0</c:v>
                </c:pt>
                <c:pt idx="2">
                  <c:v>4</c:v>
                </c:pt>
                <c:pt idx="3">
                  <c:v>3</c:v>
                </c:pt>
                <c:pt idx="4">
                  <c:v>2</c:v>
                </c:pt>
                <c:pt idx="5">
                  <c:v>1</c:v>
                </c:pt>
                <c:pt idx="6">
                  <c:v>3</c:v>
                </c:pt>
                <c:pt idx="7">
                  <c:v>6</c:v>
                </c:pt>
                <c:pt idx="8">
                  <c:v>7</c:v>
                </c:pt>
                <c:pt idx="9">
                  <c:v>1</c:v>
                </c:pt>
              </c:numCache>
            </c:numRef>
          </c:val>
          <c:smooth val="0"/>
          <c:extLst>
            <c:ext xmlns:c16="http://schemas.microsoft.com/office/drawing/2014/chart" uri="{C3380CC4-5D6E-409C-BE32-E72D297353CC}">
              <c16:uniqueId val="{00000001-5A0A-4204-9A8C-983333C610FD}"/>
            </c:ext>
          </c:extLst>
        </c:ser>
        <c:ser>
          <c:idx val="2"/>
          <c:order val="2"/>
          <c:tx>
            <c:strRef>
              <c:f>Provincia!$E$21</c:f>
              <c:strCache>
                <c:ptCount val="1"/>
                <c:pt idx="0">
                  <c:v>2023 </c:v>
                </c:pt>
              </c:strCache>
            </c:strRef>
          </c:tx>
          <c:spPr>
            <a:ln w="22225" cap="rnd">
              <a:solidFill>
                <a:srgbClr val="FF0000"/>
              </a:solidFill>
              <a:round/>
            </a:ln>
            <a:effectLst/>
          </c:spPr>
          <c:marker>
            <c:symbol val="triangle"/>
            <c:size val="6"/>
            <c:spPr>
              <a:solidFill>
                <a:schemeClr val="accent3"/>
              </a:solidFill>
              <a:ln w="9525">
                <a:solidFill>
                  <a:srgbClr val="FF0000"/>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Provincia!$E$22:$E$31</c:f>
              <c:numCache>
                <c:formatCode>General</c:formatCode>
                <c:ptCount val="10"/>
                <c:pt idx="0">
                  <c:v>2</c:v>
                </c:pt>
                <c:pt idx="1">
                  <c:v>5</c:v>
                </c:pt>
                <c:pt idx="2">
                  <c:v>2</c:v>
                </c:pt>
                <c:pt idx="3">
                  <c:v>5</c:v>
                </c:pt>
                <c:pt idx="4">
                  <c:v>4</c:v>
                </c:pt>
                <c:pt idx="5">
                  <c:v>1</c:v>
                </c:pt>
                <c:pt idx="6">
                  <c:v>3</c:v>
                </c:pt>
                <c:pt idx="7">
                  <c:v>3</c:v>
                </c:pt>
                <c:pt idx="8">
                  <c:v>5</c:v>
                </c:pt>
                <c:pt idx="9">
                  <c:v>1</c:v>
                </c:pt>
              </c:numCache>
            </c:numRef>
          </c:val>
          <c:smooth val="0"/>
          <c:extLst>
            <c:ext xmlns:c16="http://schemas.microsoft.com/office/drawing/2014/chart" uri="{C3380CC4-5D6E-409C-BE32-E72D297353CC}">
              <c16:uniqueId val="{00000002-5A0A-4204-9A8C-983333C610FD}"/>
            </c:ext>
          </c:extLst>
        </c:ser>
        <c:ser>
          <c:idx val="3"/>
          <c:order val="3"/>
          <c:tx>
            <c:strRef>
              <c:f>Provincia!$F$21</c:f>
              <c:strCache>
                <c:ptCount val="1"/>
                <c:pt idx="0">
                  <c:v>2024</c:v>
                </c:pt>
              </c:strCache>
            </c:strRef>
          </c:tx>
          <c:spPr>
            <a:ln w="22225" cap="rnd">
              <a:solidFill>
                <a:schemeClr val="accent4"/>
              </a:solidFill>
              <a:round/>
            </a:ln>
            <a:effectLst/>
          </c:spPr>
          <c:marker>
            <c:symbol val="x"/>
            <c:size val="6"/>
            <c:spPr>
              <a:noFill/>
              <a:ln w="9525">
                <a:solidFill>
                  <a:schemeClr val="accent4"/>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Provincia!$F$22:$F$31</c:f>
              <c:numCache>
                <c:formatCode>General</c:formatCode>
                <c:ptCount val="10"/>
                <c:pt idx="0">
                  <c:v>3</c:v>
                </c:pt>
                <c:pt idx="1">
                  <c:v>4</c:v>
                </c:pt>
                <c:pt idx="2">
                  <c:v>1</c:v>
                </c:pt>
                <c:pt idx="3">
                  <c:v>7</c:v>
                </c:pt>
                <c:pt idx="4">
                  <c:v>11</c:v>
                </c:pt>
                <c:pt idx="5">
                  <c:v>0</c:v>
                </c:pt>
                <c:pt idx="6">
                  <c:v>2</c:v>
                </c:pt>
                <c:pt idx="7">
                  <c:v>1</c:v>
                </c:pt>
                <c:pt idx="8">
                  <c:v>0</c:v>
                </c:pt>
                <c:pt idx="9">
                  <c:v>2</c:v>
                </c:pt>
              </c:numCache>
            </c:numRef>
          </c:val>
          <c:smooth val="0"/>
          <c:extLst>
            <c:ext xmlns:c16="http://schemas.microsoft.com/office/drawing/2014/chart" uri="{C3380CC4-5D6E-409C-BE32-E72D297353CC}">
              <c16:uniqueId val="{00000000-F985-41A1-9986-45B6FB7BAD8C}"/>
            </c:ext>
          </c:extLst>
        </c:ser>
        <c:dLbls>
          <c:dLblPos val="t"/>
          <c:showLegendKey val="0"/>
          <c:showVal val="1"/>
          <c:showCatName val="0"/>
          <c:showSerName val="0"/>
          <c:showPercent val="0"/>
          <c:showBubbleSize val="0"/>
        </c:dLbls>
        <c:marker val="1"/>
        <c:smooth val="0"/>
        <c:axId val="683998288"/>
        <c:axId val="683996128"/>
      </c:lineChart>
      <c:catAx>
        <c:axId val="6839982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it-IT"/>
          </a:p>
        </c:txPr>
        <c:crossAx val="683996128"/>
        <c:crosses val="autoZero"/>
        <c:auto val="1"/>
        <c:lblAlgn val="ctr"/>
        <c:lblOffset val="100"/>
        <c:noMultiLvlLbl val="0"/>
      </c:catAx>
      <c:valAx>
        <c:axId val="683996128"/>
        <c:scaling>
          <c:orientation val="minMax"/>
        </c:scaling>
        <c:delete val="0"/>
        <c:axPos val="l"/>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83998288"/>
        <c:crosses val="autoZero"/>
        <c:crossBetween val="between"/>
      </c:valAx>
      <c:spPr>
        <a:noFill/>
        <a:ln>
          <a:noFill/>
        </a:ln>
        <a:effectLst/>
      </c:spPr>
    </c:plotArea>
    <c:legend>
      <c:legendPos val="t"/>
      <c:layout>
        <c:manualLayout>
          <c:xMode val="edge"/>
          <c:yMode val="edge"/>
          <c:x val="0.35440059264163393"/>
          <c:y val="0.12908240232302465"/>
          <c:w val="0.40086894081148317"/>
          <c:h val="6.228989795354867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400" b="0" i="0" u="none" strike="noStrike" kern="1200" spc="0" baseline="0">
                <a:solidFill>
                  <a:sysClr val="windowText" lastClr="000000">
                    <a:lumMod val="65000"/>
                    <a:lumOff val="35000"/>
                  </a:sysClr>
                </a:solidFill>
              </a:rPr>
              <a:t>N° Infortuni per PSAL  (2021-2022-2023 2024)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Provincia!$C$21</c:f>
              <c:strCache>
                <c:ptCount val="1"/>
                <c:pt idx="0">
                  <c:v>2021</c:v>
                </c:pt>
              </c:strCache>
            </c:strRef>
          </c:tx>
          <c:spPr>
            <a:solidFill>
              <a:schemeClr val="accent1"/>
            </a:solidFill>
            <a:ln>
              <a:noFill/>
            </a:ln>
            <a:effectLst/>
          </c:spPr>
          <c:invertIfNegative val="0"/>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Provincia!$C$22:$C$31</c:f>
              <c:numCache>
                <c:formatCode>General</c:formatCode>
                <c:ptCount val="10"/>
                <c:pt idx="0">
                  <c:v>2</c:v>
                </c:pt>
                <c:pt idx="1">
                  <c:v>6</c:v>
                </c:pt>
                <c:pt idx="2">
                  <c:v>6</c:v>
                </c:pt>
                <c:pt idx="3">
                  <c:v>5</c:v>
                </c:pt>
                <c:pt idx="4">
                  <c:v>5</c:v>
                </c:pt>
                <c:pt idx="5">
                  <c:v>0</c:v>
                </c:pt>
                <c:pt idx="6">
                  <c:v>1</c:v>
                </c:pt>
                <c:pt idx="7">
                  <c:v>3</c:v>
                </c:pt>
                <c:pt idx="8">
                  <c:v>4</c:v>
                </c:pt>
                <c:pt idx="9">
                  <c:v>2</c:v>
                </c:pt>
              </c:numCache>
            </c:numRef>
          </c:val>
          <c:extLst>
            <c:ext xmlns:c16="http://schemas.microsoft.com/office/drawing/2014/chart" uri="{C3380CC4-5D6E-409C-BE32-E72D297353CC}">
              <c16:uniqueId val="{00000000-0CD7-4387-9F48-183E661AB9E7}"/>
            </c:ext>
          </c:extLst>
        </c:ser>
        <c:ser>
          <c:idx val="1"/>
          <c:order val="1"/>
          <c:tx>
            <c:strRef>
              <c:f>Provincia!$D$21</c:f>
              <c:strCache>
                <c:ptCount val="1"/>
                <c:pt idx="0">
                  <c:v>2022</c:v>
                </c:pt>
              </c:strCache>
            </c:strRef>
          </c:tx>
          <c:spPr>
            <a:solidFill>
              <a:srgbClr val="FFC000"/>
            </a:solidFill>
            <a:ln>
              <a:noFill/>
            </a:ln>
            <a:effectLst/>
          </c:spPr>
          <c:invertIfNegative val="0"/>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Provincia!$D$22:$D$31</c:f>
              <c:numCache>
                <c:formatCode>General</c:formatCode>
                <c:ptCount val="10"/>
                <c:pt idx="0">
                  <c:v>3</c:v>
                </c:pt>
                <c:pt idx="1">
                  <c:v>0</c:v>
                </c:pt>
                <c:pt idx="2">
                  <c:v>4</c:v>
                </c:pt>
                <c:pt idx="3">
                  <c:v>3</c:v>
                </c:pt>
                <c:pt idx="4">
                  <c:v>2</c:v>
                </c:pt>
                <c:pt idx="5">
                  <c:v>1</c:v>
                </c:pt>
                <c:pt idx="6">
                  <c:v>3</c:v>
                </c:pt>
                <c:pt idx="7">
                  <c:v>6</c:v>
                </c:pt>
                <c:pt idx="8">
                  <c:v>7</c:v>
                </c:pt>
                <c:pt idx="9">
                  <c:v>1</c:v>
                </c:pt>
              </c:numCache>
            </c:numRef>
          </c:val>
          <c:extLst>
            <c:ext xmlns:c16="http://schemas.microsoft.com/office/drawing/2014/chart" uri="{C3380CC4-5D6E-409C-BE32-E72D297353CC}">
              <c16:uniqueId val="{00000001-0CD7-4387-9F48-183E661AB9E7}"/>
            </c:ext>
          </c:extLst>
        </c:ser>
        <c:ser>
          <c:idx val="2"/>
          <c:order val="2"/>
          <c:tx>
            <c:strRef>
              <c:f>Provincia!$E$21</c:f>
              <c:strCache>
                <c:ptCount val="1"/>
                <c:pt idx="0">
                  <c:v>2023 </c:v>
                </c:pt>
              </c:strCache>
            </c:strRef>
          </c:tx>
          <c:spPr>
            <a:solidFill>
              <a:srgbClr val="FF0000"/>
            </a:solidFill>
            <a:ln>
              <a:noFill/>
            </a:ln>
            <a:effectLst/>
          </c:spPr>
          <c:invertIfNegative val="0"/>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Provincia!$E$22:$E$31</c:f>
              <c:numCache>
                <c:formatCode>General</c:formatCode>
                <c:ptCount val="10"/>
                <c:pt idx="0">
                  <c:v>2</c:v>
                </c:pt>
                <c:pt idx="1">
                  <c:v>5</c:v>
                </c:pt>
                <c:pt idx="2">
                  <c:v>2</c:v>
                </c:pt>
                <c:pt idx="3">
                  <c:v>5</c:v>
                </c:pt>
                <c:pt idx="4">
                  <c:v>4</c:v>
                </c:pt>
                <c:pt idx="5">
                  <c:v>1</c:v>
                </c:pt>
                <c:pt idx="6">
                  <c:v>3</c:v>
                </c:pt>
                <c:pt idx="7">
                  <c:v>3</c:v>
                </c:pt>
                <c:pt idx="8">
                  <c:v>5</c:v>
                </c:pt>
                <c:pt idx="9">
                  <c:v>1</c:v>
                </c:pt>
              </c:numCache>
            </c:numRef>
          </c:val>
          <c:extLst>
            <c:ext xmlns:c16="http://schemas.microsoft.com/office/drawing/2014/chart" uri="{C3380CC4-5D6E-409C-BE32-E72D297353CC}">
              <c16:uniqueId val="{00000002-0CD7-4387-9F48-183E661AB9E7}"/>
            </c:ext>
          </c:extLst>
        </c:ser>
        <c:ser>
          <c:idx val="3"/>
          <c:order val="3"/>
          <c:tx>
            <c:strRef>
              <c:f>Provincia!$F$21</c:f>
              <c:strCache>
                <c:ptCount val="1"/>
                <c:pt idx="0">
                  <c:v>2024</c:v>
                </c:pt>
              </c:strCache>
            </c:strRef>
          </c:tx>
          <c:spPr>
            <a:solidFill>
              <a:schemeClr val="accent4"/>
            </a:solidFill>
            <a:ln>
              <a:noFill/>
            </a:ln>
            <a:effectLst/>
          </c:spPr>
          <c:invertIfNegative val="0"/>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Provincia!$F$22:$F$31</c:f>
              <c:numCache>
                <c:formatCode>General</c:formatCode>
                <c:ptCount val="10"/>
                <c:pt idx="0">
                  <c:v>3</c:v>
                </c:pt>
                <c:pt idx="1">
                  <c:v>4</c:v>
                </c:pt>
                <c:pt idx="2">
                  <c:v>1</c:v>
                </c:pt>
                <c:pt idx="3">
                  <c:v>7</c:v>
                </c:pt>
                <c:pt idx="4">
                  <c:v>11</c:v>
                </c:pt>
                <c:pt idx="5">
                  <c:v>0</c:v>
                </c:pt>
                <c:pt idx="6">
                  <c:v>2</c:v>
                </c:pt>
                <c:pt idx="7">
                  <c:v>1</c:v>
                </c:pt>
                <c:pt idx="8">
                  <c:v>0</c:v>
                </c:pt>
                <c:pt idx="9">
                  <c:v>2</c:v>
                </c:pt>
              </c:numCache>
            </c:numRef>
          </c:val>
          <c:extLst>
            <c:ext xmlns:c16="http://schemas.microsoft.com/office/drawing/2014/chart" uri="{C3380CC4-5D6E-409C-BE32-E72D297353CC}">
              <c16:uniqueId val="{00000000-E3FE-483F-A01C-922A0C454C28}"/>
            </c:ext>
          </c:extLst>
        </c:ser>
        <c:dLbls>
          <c:showLegendKey val="0"/>
          <c:showVal val="0"/>
          <c:showCatName val="0"/>
          <c:showSerName val="0"/>
          <c:showPercent val="0"/>
          <c:showBubbleSize val="0"/>
        </c:dLbls>
        <c:gapWidth val="219"/>
        <c:overlap val="-27"/>
        <c:axId val="681248552"/>
        <c:axId val="681248912"/>
      </c:barChart>
      <c:catAx>
        <c:axId val="681248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81248912"/>
        <c:crosses val="autoZero"/>
        <c:auto val="1"/>
        <c:lblAlgn val="ctr"/>
        <c:lblOffset val="100"/>
        <c:noMultiLvlLbl val="0"/>
      </c:catAx>
      <c:valAx>
        <c:axId val="681248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812485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400" b="1" i="0" u="none" strike="noStrike" kern="1200" cap="all" spc="120" normalizeH="0" baseline="0">
                <a:solidFill>
                  <a:sysClr val="windowText" lastClr="000000">
                    <a:lumMod val="65000"/>
                    <a:lumOff val="35000"/>
                  </a:sysClr>
                </a:solidFill>
              </a:rPr>
              <a:t>N° Infortuni per PSAL (2021-2022-2023-2024)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tx>
            <c:strRef>
              <c:f>Provincia!$C$21</c:f>
              <c:strCache>
                <c:ptCount val="1"/>
                <c:pt idx="0">
                  <c:v>2021</c:v>
                </c:pt>
              </c:strCache>
            </c:strRef>
          </c:tx>
          <c:spPr>
            <a:solidFill>
              <a:schemeClr val="accent1"/>
            </a:solidFill>
            <a:ln>
              <a:noFill/>
            </a:ln>
            <a:effectLst/>
          </c:spPr>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2-0E1B-4F30-9C61-AEA72BE9D57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Provincia!$C$22:$C$31</c:f>
              <c:numCache>
                <c:formatCode>General</c:formatCode>
                <c:ptCount val="10"/>
                <c:pt idx="0">
                  <c:v>2</c:v>
                </c:pt>
                <c:pt idx="1">
                  <c:v>6</c:v>
                </c:pt>
                <c:pt idx="2">
                  <c:v>6</c:v>
                </c:pt>
                <c:pt idx="3">
                  <c:v>5</c:v>
                </c:pt>
                <c:pt idx="4">
                  <c:v>5</c:v>
                </c:pt>
                <c:pt idx="5">
                  <c:v>0</c:v>
                </c:pt>
                <c:pt idx="6">
                  <c:v>1</c:v>
                </c:pt>
                <c:pt idx="7">
                  <c:v>3</c:v>
                </c:pt>
                <c:pt idx="8">
                  <c:v>4</c:v>
                </c:pt>
                <c:pt idx="9">
                  <c:v>2</c:v>
                </c:pt>
              </c:numCache>
            </c:numRef>
          </c:val>
          <c:extLst>
            <c:ext xmlns:c16="http://schemas.microsoft.com/office/drawing/2014/chart" uri="{C3380CC4-5D6E-409C-BE32-E72D297353CC}">
              <c16:uniqueId val="{00000000-F9A4-4F1E-8A3C-ABC8F9DCE03D}"/>
            </c:ext>
          </c:extLst>
        </c:ser>
        <c:ser>
          <c:idx val="1"/>
          <c:order val="1"/>
          <c:tx>
            <c:strRef>
              <c:f>Provincia!$D$21</c:f>
              <c:strCache>
                <c:ptCount val="1"/>
                <c:pt idx="0">
                  <c:v>2022</c:v>
                </c:pt>
              </c:strCache>
            </c:strRef>
          </c:tx>
          <c:spPr>
            <a:solidFill>
              <a:srgbClr val="FFC000"/>
            </a:solidFill>
            <a:ln>
              <a:noFill/>
            </a:ln>
            <a:effectLst/>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0E1B-4F30-9C61-AEA72BE9D577}"/>
                </c:ext>
              </c:extLst>
            </c:dLbl>
            <c:dLbl>
              <c:idx val="5"/>
              <c:layout>
                <c:manualLayout>
                  <c:x val="0"/>
                  <c:y val="1.3646482710058034E-5"/>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1B-4F30-9C61-AEA72BE9D57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Provincia!$D$22:$D$31</c:f>
              <c:numCache>
                <c:formatCode>General</c:formatCode>
                <c:ptCount val="10"/>
                <c:pt idx="0">
                  <c:v>3</c:v>
                </c:pt>
                <c:pt idx="1">
                  <c:v>0</c:v>
                </c:pt>
                <c:pt idx="2">
                  <c:v>4</c:v>
                </c:pt>
                <c:pt idx="3">
                  <c:v>3</c:v>
                </c:pt>
                <c:pt idx="4">
                  <c:v>2</c:v>
                </c:pt>
                <c:pt idx="5">
                  <c:v>1</c:v>
                </c:pt>
                <c:pt idx="6">
                  <c:v>3</c:v>
                </c:pt>
                <c:pt idx="7">
                  <c:v>6</c:v>
                </c:pt>
                <c:pt idx="8">
                  <c:v>7</c:v>
                </c:pt>
                <c:pt idx="9">
                  <c:v>1</c:v>
                </c:pt>
              </c:numCache>
            </c:numRef>
          </c:val>
          <c:extLst>
            <c:ext xmlns:c16="http://schemas.microsoft.com/office/drawing/2014/chart" uri="{C3380CC4-5D6E-409C-BE32-E72D297353CC}">
              <c16:uniqueId val="{00000001-F9A4-4F1E-8A3C-ABC8F9DCE03D}"/>
            </c:ext>
          </c:extLst>
        </c:ser>
        <c:ser>
          <c:idx val="2"/>
          <c:order val="2"/>
          <c:tx>
            <c:strRef>
              <c:f>Provincia!$E$21</c:f>
              <c:strCache>
                <c:ptCount val="1"/>
                <c:pt idx="0">
                  <c:v>2023 </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Provincia!$E$22:$E$31</c:f>
              <c:numCache>
                <c:formatCode>General</c:formatCode>
                <c:ptCount val="10"/>
                <c:pt idx="0">
                  <c:v>2</c:v>
                </c:pt>
                <c:pt idx="1">
                  <c:v>5</c:v>
                </c:pt>
                <c:pt idx="2">
                  <c:v>2</c:v>
                </c:pt>
                <c:pt idx="3">
                  <c:v>5</c:v>
                </c:pt>
                <c:pt idx="4">
                  <c:v>4</c:v>
                </c:pt>
                <c:pt idx="5">
                  <c:v>1</c:v>
                </c:pt>
                <c:pt idx="6">
                  <c:v>3</c:v>
                </c:pt>
                <c:pt idx="7">
                  <c:v>3</c:v>
                </c:pt>
                <c:pt idx="8">
                  <c:v>5</c:v>
                </c:pt>
                <c:pt idx="9">
                  <c:v>1</c:v>
                </c:pt>
              </c:numCache>
            </c:numRef>
          </c:val>
          <c:extLst>
            <c:ext xmlns:c16="http://schemas.microsoft.com/office/drawing/2014/chart" uri="{C3380CC4-5D6E-409C-BE32-E72D297353CC}">
              <c16:uniqueId val="{00000002-F9A4-4F1E-8A3C-ABC8F9DCE03D}"/>
            </c:ext>
          </c:extLst>
        </c:ser>
        <c:ser>
          <c:idx val="3"/>
          <c:order val="3"/>
          <c:tx>
            <c:strRef>
              <c:f>Provincia!$F$21</c:f>
              <c:strCache>
                <c:ptCount val="1"/>
                <c:pt idx="0">
                  <c:v>2024</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Provincia!$F$22:$F$31</c:f>
              <c:numCache>
                <c:formatCode>General</c:formatCode>
                <c:ptCount val="10"/>
                <c:pt idx="0">
                  <c:v>3</c:v>
                </c:pt>
                <c:pt idx="1">
                  <c:v>4</c:v>
                </c:pt>
                <c:pt idx="2">
                  <c:v>1</c:v>
                </c:pt>
                <c:pt idx="3">
                  <c:v>7</c:v>
                </c:pt>
                <c:pt idx="4">
                  <c:v>11</c:v>
                </c:pt>
                <c:pt idx="5">
                  <c:v>0</c:v>
                </c:pt>
                <c:pt idx="6">
                  <c:v>2</c:v>
                </c:pt>
                <c:pt idx="7">
                  <c:v>1</c:v>
                </c:pt>
                <c:pt idx="8">
                  <c:v>0</c:v>
                </c:pt>
                <c:pt idx="9">
                  <c:v>2</c:v>
                </c:pt>
              </c:numCache>
            </c:numRef>
          </c:val>
          <c:extLst>
            <c:ext xmlns:c16="http://schemas.microsoft.com/office/drawing/2014/chart" uri="{C3380CC4-5D6E-409C-BE32-E72D297353CC}">
              <c16:uniqueId val="{00000000-7C80-42B9-A838-C9B75FF8F8A9}"/>
            </c:ext>
          </c:extLst>
        </c:ser>
        <c:dLbls>
          <c:dLblPos val="ctr"/>
          <c:showLegendKey val="0"/>
          <c:showVal val="1"/>
          <c:showCatName val="0"/>
          <c:showSerName val="0"/>
          <c:showPercent val="0"/>
          <c:showBubbleSize val="0"/>
        </c:dLbls>
        <c:gapWidth val="150"/>
        <c:overlap val="100"/>
        <c:axId val="607888344"/>
        <c:axId val="607881864"/>
      </c:barChart>
      <c:catAx>
        <c:axId val="607888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07881864"/>
        <c:crosses val="autoZero"/>
        <c:auto val="1"/>
        <c:lblAlgn val="ctr"/>
        <c:lblOffset val="100"/>
        <c:noMultiLvlLbl val="0"/>
      </c:catAx>
      <c:valAx>
        <c:axId val="6078818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07888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N° Infortuni per PSAL 2021</a:t>
            </a:r>
          </a:p>
          <a:p>
            <a:pPr>
              <a:defRPr/>
            </a:pP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pieChart>
        <c:varyColors val="1"/>
        <c:ser>
          <c:idx val="0"/>
          <c:order val="0"/>
          <c:tx>
            <c:strRef>
              <c:f>Provincia!$C$21</c:f>
              <c:strCache>
                <c:ptCount val="1"/>
                <c:pt idx="0">
                  <c:v>2021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3-F20E-4A66-9AA9-2ABBA88F16E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09C-4FEA-8387-B7C3DDB0B67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09C-4FEA-8387-B7C3DDB0B67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09C-4FEA-8387-B7C3DDB0B67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09C-4FEA-8387-B7C3DDB0B67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09C-4FEA-8387-B7C3DDB0B67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09C-4FEA-8387-B7C3DDB0B67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D09C-4FEA-8387-B7C3DDB0B67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D09C-4FEA-8387-B7C3DDB0B67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D09C-4FEA-8387-B7C3DDB0B67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Provincia!$C$22:$C$31</c:f>
              <c:numCache>
                <c:formatCode>General</c:formatCode>
                <c:ptCount val="10"/>
                <c:pt idx="0">
                  <c:v>2</c:v>
                </c:pt>
                <c:pt idx="1">
                  <c:v>6</c:v>
                </c:pt>
                <c:pt idx="2">
                  <c:v>6</c:v>
                </c:pt>
                <c:pt idx="3">
                  <c:v>5</c:v>
                </c:pt>
                <c:pt idx="4">
                  <c:v>5</c:v>
                </c:pt>
                <c:pt idx="5">
                  <c:v>0</c:v>
                </c:pt>
                <c:pt idx="6">
                  <c:v>1</c:v>
                </c:pt>
                <c:pt idx="7">
                  <c:v>3</c:v>
                </c:pt>
                <c:pt idx="8">
                  <c:v>4</c:v>
                </c:pt>
                <c:pt idx="9">
                  <c:v>2</c:v>
                </c:pt>
              </c:numCache>
            </c:numRef>
          </c:val>
          <c:extLst>
            <c:ext xmlns:c16="http://schemas.microsoft.com/office/drawing/2014/chart" uri="{C3380CC4-5D6E-409C-BE32-E72D297353CC}">
              <c16:uniqueId val="{00000000-F20E-4A66-9AA9-2ABBA88F16E0}"/>
            </c:ext>
          </c:extLst>
        </c:ser>
        <c:dLbls>
          <c:dLblPos val="ctr"/>
          <c:showLegendKey val="0"/>
          <c:showVal val="0"/>
          <c:showCatName val="0"/>
          <c:showSerName val="0"/>
          <c:showPercent val="1"/>
          <c:showBubbleSize val="0"/>
          <c:showLeaderLines val="0"/>
        </c:dLbls>
        <c:firstSliceAng val="0"/>
        <c:extLst>
          <c:ext xmlns:c15="http://schemas.microsoft.com/office/drawing/2012/chart" uri="{02D57815-91ED-43cb-92C2-25804820EDAC}">
            <c15:filteredPieSeries>
              <c15:ser>
                <c:idx val="1"/>
                <c:order val="1"/>
                <c:tx>
                  <c:strRef>
                    <c:extLst>
                      <c:ext uri="{02D57815-91ED-43cb-92C2-25804820EDAC}">
                        <c15:formulaRef>
                          <c15:sqref>Provincia!$D$21</c15:sqref>
                        </c15:formulaRef>
                      </c:ext>
                    </c:extLst>
                    <c:strCache>
                      <c:ptCount val="1"/>
                      <c:pt idx="0">
                        <c:v>2022</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5-D09C-4FEA-8387-B7C3DDB0B67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7-D09C-4FEA-8387-B7C3DDB0B67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9-D09C-4FEA-8387-B7C3DDB0B67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B-D09C-4FEA-8387-B7C3DDB0B67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D-D09C-4FEA-8387-B7C3DDB0B67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F-D09C-4FEA-8387-B7C3DDB0B67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1-D09C-4FEA-8387-B7C3DDB0B67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3-D09C-4FEA-8387-B7C3DDB0B67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5-D09C-4FEA-8387-B7C3DDB0B67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7-D09C-4FEA-8387-B7C3DDB0B67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Provincia!$B$22:$B$31</c15:sqref>
                        </c15:formulaRef>
                      </c:ext>
                    </c:extLst>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extLst>
                      <c:ext uri="{02D57815-91ED-43cb-92C2-25804820EDAC}">
                        <c15:formulaRef>
                          <c15:sqref>Provincia!$D$22:$D$31</c15:sqref>
                        </c15:formulaRef>
                      </c:ext>
                    </c:extLst>
                    <c:numCache>
                      <c:formatCode>General</c:formatCode>
                      <c:ptCount val="10"/>
                      <c:pt idx="0">
                        <c:v>3</c:v>
                      </c:pt>
                      <c:pt idx="1">
                        <c:v>0</c:v>
                      </c:pt>
                      <c:pt idx="2">
                        <c:v>4</c:v>
                      </c:pt>
                      <c:pt idx="3">
                        <c:v>3</c:v>
                      </c:pt>
                      <c:pt idx="4">
                        <c:v>2</c:v>
                      </c:pt>
                      <c:pt idx="5">
                        <c:v>1</c:v>
                      </c:pt>
                      <c:pt idx="6">
                        <c:v>3</c:v>
                      </c:pt>
                      <c:pt idx="7">
                        <c:v>6</c:v>
                      </c:pt>
                      <c:pt idx="8">
                        <c:v>7</c:v>
                      </c:pt>
                      <c:pt idx="9">
                        <c:v>1</c:v>
                      </c:pt>
                    </c:numCache>
                  </c:numRef>
                </c:val>
                <c:extLst>
                  <c:ext xmlns:c16="http://schemas.microsoft.com/office/drawing/2014/chart" uri="{C3380CC4-5D6E-409C-BE32-E72D297353CC}">
                    <c16:uniqueId val="{00000001-F20E-4A66-9AA9-2ABBA88F16E0}"/>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Provincia!$E$21</c15:sqref>
                        </c15:formulaRef>
                      </c:ext>
                    </c:extLst>
                    <c:strCache>
                      <c:ptCount val="1"/>
                      <c:pt idx="0">
                        <c:v>2023 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29-D09C-4FEA-8387-B7C3DDB0B67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2B-D09C-4FEA-8387-B7C3DDB0B67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2D-D09C-4FEA-8387-B7C3DDB0B67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2F-D09C-4FEA-8387-B7C3DDB0B67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31-D09C-4FEA-8387-B7C3DDB0B67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33-D09C-4FEA-8387-B7C3DDB0B67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5-D09C-4FEA-8387-B7C3DDB0B67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7-D09C-4FEA-8387-B7C3DDB0B675}"/>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9-D09C-4FEA-8387-B7C3DDB0B675}"/>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B-D09C-4FEA-8387-B7C3DDB0B67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Provincia!$B$22:$B$31</c15:sqref>
                        </c15:formulaRef>
                      </c:ext>
                    </c:extLst>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extLst xmlns:c15="http://schemas.microsoft.com/office/drawing/2012/chart">
                      <c:ext xmlns:c15="http://schemas.microsoft.com/office/drawing/2012/chart" uri="{02D57815-91ED-43cb-92C2-25804820EDAC}">
                        <c15:formulaRef>
                          <c15:sqref>Provincia!$E$22:$E$31</c15:sqref>
                        </c15:formulaRef>
                      </c:ext>
                    </c:extLst>
                    <c:numCache>
                      <c:formatCode>General</c:formatCode>
                      <c:ptCount val="10"/>
                      <c:pt idx="0">
                        <c:v>2</c:v>
                      </c:pt>
                      <c:pt idx="1">
                        <c:v>5</c:v>
                      </c:pt>
                      <c:pt idx="2">
                        <c:v>2</c:v>
                      </c:pt>
                      <c:pt idx="3">
                        <c:v>5</c:v>
                      </c:pt>
                      <c:pt idx="4">
                        <c:v>4</c:v>
                      </c:pt>
                      <c:pt idx="5">
                        <c:v>1</c:v>
                      </c:pt>
                      <c:pt idx="6">
                        <c:v>3</c:v>
                      </c:pt>
                      <c:pt idx="7">
                        <c:v>3</c:v>
                      </c:pt>
                      <c:pt idx="8">
                        <c:v>5</c:v>
                      </c:pt>
                      <c:pt idx="9">
                        <c:v>1</c:v>
                      </c:pt>
                    </c:numCache>
                  </c:numRef>
                </c:val>
                <c:extLst xmlns:c15="http://schemas.microsoft.com/office/drawing/2012/chart">
                  <c:ext xmlns:c16="http://schemas.microsoft.com/office/drawing/2014/chart" uri="{C3380CC4-5D6E-409C-BE32-E72D297353CC}">
                    <c16:uniqueId val="{00000002-F20E-4A66-9AA9-2ABBA88F16E0}"/>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N° Infortuni per PSAL 2022</a:t>
            </a:r>
          </a:p>
          <a:p>
            <a:pPr>
              <a:defRPr/>
            </a:pP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pieChart>
        <c:varyColors val="1"/>
        <c:ser>
          <c:idx val="1"/>
          <c:order val="1"/>
          <c:tx>
            <c:strRef>
              <c:f>Provincia!$D$21</c:f>
              <c:strCache>
                <c:ptCount val="1"/>
                <c:pt idx="0">
                  <c:v>2022</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6-C309-44ED-9A03-722860CF69C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8-C309-44ED-9A03-722860CF69C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A-C309-44ED-9A03-722860CF69C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C-C309-44ED-9A03-722860CF69C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E-C309-44ED-9A03-722860CF69C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0-C309-44ED-9A03-722860CF69C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2-C309-44ED-9A03-722860CF69C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4-C309-44ED-9A03-722860CF69C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6-C309-44ED-9A03-722860CF69CD}"/>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8-C309-44ED-9A03-722860CF69C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Provincia!$D$22:$D$31</c:f>
              <c:numCache>
                <c:formatCode>General</c:formatCode>
                <c:ptCount val="10"/>
                <c:pt idx="0">
                  <c:v>3</c:v>
                </c:pt>
                <c:pt idx="1">
                  <c:v>0</c:v>
                </c:pt>
                <c:pt idx="2">
                  <c:v>4</c:v>
                </c:pt>
                <c:pt idx="3">
                  <c:v>3</c:v>
                </c:pt>
                <c:pt idx="4">
                  <c:v>2</c:v>
                </c:pt>
                <c:pt idx="5">
                  <c:v>1</c:v>
                </c:pt>
                <c:pt idx="6">
                  <c:v>3</c:v>
                </c:pt>
                <c:pt idx="7">
                  <c:v>6</c:v>
                </c:pt>
                <c:pt idx="8">
                  <c:v>7</c:v>
                </c:pt>
                <c:pt idx="9">
                  <c:v>1</c:v>
                </c:pt>
              </c:numCache>
            </c:numRef>
          </c:val>
          <c:extLst>
            <c:ext xmlns:c16="http://schemas.microsoft.com/office/drawing/2014/chart" uri="{C3380CC4-5D6E-409C-BE32-E72D297353CC}">
              <c16:uniqueId val="{00000029-C309-44ED-9A03-722860CF69CD}"/>
            </c:ext>
          </c:extLst>
        </c:ser>
        <c:dLbls>
          <c:dLblPos val="ctr"/>
          <c:showLegendKey val="0"/>
          <c:showVal val="0"/>
          <c:showCatName val="0"/>
          <c:showSerName val="0"/>
          <c:showPercent val="1"/>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Provincia!$C$21</c15:sqref>
                        </c15:formulaRef>
                      </c:ext>
                    </c:extLst>
                    <c:strCache>
                      <c:ptCount val="1"/>
                      <c:pt idx="0">
                        <c:v>2021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309-44ED-9A03-722860CF69C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309-44ED-9A03-722860CF69C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309-44ED-9A03-722860CF69C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309-44ED-9A03-722860CF69C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309-44ED-9A03-722860CF69C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309-44ED-9A03-722860CF69C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309-44ED-9A03-722860CF69C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309-44ED-9A03-722860CF69C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C309-44ED-9A03-722860CF69CD}"/>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C309-44ED-9A03-722860CF69C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0"/>
                  <c:showCatName val="0"/>
                  <c:showSerName val="0"/>
                  <c:showPercent val="1"/>
                  <c:showBubbleSize val="0"/>
                  <c:showLeaderLines val="0"/>
                  <c:extLst>
                    <c:ext uri="{CE6537A1-D6FC-4f65-9D91-7224C49458BB}"/>
                  </c:extLst>
                </c:dLbls>
                <c:cat>
                  <c:strRef>
                    <c:extLst>
                      <c:ext uri="{02D57815-91ED-43cb-92C2-25804820EDAC}">
                        <c15:formulaRef>
                          <c15:sqref>Provincia!$B$22:$B$31</c15:sqref>
                        </c15:formulaRef>
                      </c:ext>
                    </c:extLst>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extLst>
                      <c:ext uri="{02D57815-91ED-43cb-92C2-25804820EDAC}">
                        <c15:formulaRef>
                          <c15:sqref>Provincia!$C$22:$C$31</c15:sqref>
                        </c15:formulaRef>
                      </c:ext>
                    </c:extLst>
                    <c:numCache>
                      <c:formatCode>General</c:formatCode>
                      <c:ptCount val="10"/>
                      <c:pt idx="0">
                        <c:v>2</c:v>
                      </c:pt>
                      <c:pt idx="1">
                        <c:v>6</c:v>
                      </c:pt>
                      <c:pt idx="2">
                        <c:v>6</c:v>
                      </c:pt>
                      <c:pt idx="3">
                        <c:v>5</c:v>
                      </c:pt>
                      <c:pt idx="4">
                        <c:v>5</c:v>
                      </c:pt>
                      <c:pt idx="5">
                        <c:v>0</c:v>
                      </c:pt>
                      <c:pt idx="6">
                        <c:v>1</c:v>
                      </c:pt>
                      <c:pt idx="7">
                        <c:v>3</c:v>
                      </c:pt>
                      <c:pt idx="8">
                        <c:v>4</c:v>
                      </c:pt>
                      <c:pt idx="9">
                        <c:v>2</c:v>
                      </c:pt>
                    </c:numCache>
                  </c:numRef>
                </c:val>
                <c:extLst>
                  <c:ext xmlns:c16="http://schemas.microsoft.com/office/drawing/2014/chart" uri="{C3380CC4-5D6E-409C-BE32-E72D297353CC}">
                    <c16:uniqueId val="{00000014-C309-44ED-9A03-722860CF69CD}"/>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Provincia!$E$21</c15:sqref>
                        </c15:formulaRef>
                      </c:ext>
                    </c:extLst>
                    <c:strCache>
                      <c:ptCount val="1"/>
                      <c:pt idx="0">
                        <c:v>2023 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2B-C309-44ED-9A03-722860CF69CD}"/>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2D-C309-44ED-9A03-722860CF69CD}"/>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2F-C309-44ED-9A03-722860CF69CD}"/>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31-C309-44ED-9A03-722860CF69CD}"/>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33-C309-44ED-9A03-722860CF69CD}"/>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35-C309-44ED-9A03-722860CF69CD}"/>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7-C309-44ED-9A03-722860CF69CD}"/>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9-C309-44ED-9A03-722860CF69CD}"/>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B-C309-44ED-9A03-722860CF69CD}"/>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D-C309-44ED-9A03-722860CF69C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Provincia!$B$22:$B$31</c15:sqref>
                        </c15:formulaRef>
                      </c:ext>
                    </c:extLst>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extLst xmlns:c15="http://schemas.microsoft.com/office/drawing/2012/chart">
                      <c:ext xmlns:c15="http://schemas.microsoft.com/office/drawing/2012/chart" uri="{02D57815-91ED-43cb-92C2-25804820EDAC}">
                        <c15:formulaRef>
                          <c15:sqref>Provincia!$E$22:$E$31</c15:sqref>
                        </c15:formulaRef>
                      </c:ext>
                    </c:extLst>
                    <c:numCache>
                      <c:formatCode>General</c:formatCode>
                      <c:ptCount val="10"/>
                      <c:pt idx="0">
                        <c:v>2</c:v>
                      </c:pt>
                      <c:pt idx="1">
                        <c:v>5</c:v>
                      </c:pt>
                      <c:pt idx="2">
                        <c:v>2</c:v>
                      </c:pt>
                      <c:pt idx="3">
                        <c:v>5</c:v>
                      </c:pt>
                      <c:pt idx="4">
                        <c:v>4</c:v>
                      </c:pt>
                      <c:pt idx="5">
                        <c:v>1</c:v>
                      </c:pt>
                      <c:pt idx="6">
                        <c:v>3</c:v>
                      </c:pt>
                      <c:pt idx="7">
                        <c:v>3</c:v>
                      </c:pt>
                      <c:pt idx="8">
                        <c:v>5</c:v>
                      </c:pt>
                      <c:pt idx="9">
                        <c:v>1</c:v>
                      </c:pt>
                    </c:numCache>
                  </c:numRef>
                </c:val>
                <c:extLst xmlns:c15="http://schemas.microsoft.com/office/drawing/2012/chart">
                  <c:ext xmlns:c16="http://schemas.microsoft.com/office/drawing/2014/chart" uri="{C3380CC4-5D6E-409C-BE32-E72D297353CC}">
                    <c16:uniqueId val="{0000003E-C309-44ED-9A03-722860CF69CD}"/>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it-IT" b="1"/>
              <a:t>Nazionalità</a:t>
            </a:r>
            <a:r>
              <a:rPr lang="it-IT" b="1" baseline="0"/>
              <a:t> 2021-2022-2023</a:t>
            </a:r>
            <a:endParaRPr lang="it-IT"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'rep nazion clas età genere'!$C$3</c:f>
              <c:strCache>
                <c:ptCount val="1"/>
                <c:pt idx="0">
                  <c:v>2021</c:v>
                </c:pt>
              </c:strCache>
            </c:strRef>
          </c:tx>
          <c:spPr>
            <a:solidFill>
              <a:schemeClr val="accent1"/>
            </a:solidFill>
            <a:ln>
              <a:noFill/>
            </a:ln>
            <a:effectLst/>
          </c:spPr>
          <c:invertIfNegative val="0"/>
          <c:cat>
            <c:strRef>
              <c:f>'rep nazion clas età genere'!$B$4:$B$17</c:f>
              <c:strCache>
                <c:ptCount val="14"/>
                <c:pt idx="0">
                  <c:v>ITALIA</c:v>
                </c:pt>
                <c:pt idx="1">
                  <c:v>MAROCCO</c:v>
                </c:pt>
                <c:pt idx="2">
                  <c:v>UCRAINA</c:v>
                </c:pt>
                <c:pt idx="3">
                  <c:v>SRI LANKA</c:v>
                </c:pt>
                <c:pt idx="4">
                  <c:v>ROMANIA</c:v>
                </c:pt>
                <c:pt idx="5">
                  <c:v>PAKISTAN</c:v>
                </c:pt>
                <c:pt idx="6">
                  <c:v>GUINEA</c:v>
                </c:pt>
                <c:pt idx="7">
                  <c:v>CINA</c:v>
                </c:pt>
                <c:pt idx="8">
                  <c:v>ALBANIA</c:v>
                </c:pt>
                <c:pt idx="9">
                  <c:v>POLONIA</c:v>
                </c:pt>
                <c:pt idx="10">
                  <c:v>SENEGAL</c:v>
                </c:pt>
                <c:pt idx="11">
                  <c:v>EGITTO</c:v>
                </c:pt>
                <c:pt idx="12">
                  <c:v>INDIA</c:v>
                </c:pt>
                <c:pt idx="13">
                  <c:v>MOLDAVIA</c:v>
                </c:pt>
              </c:strCache>
            </c:strRef>
          </c:cat>
          <c:val>
            <c:numRef>
              <c:f>'rep nazion clas età genere'!$C$4:$C$17</c:f>
              <c:numCache>
                <c:formatCode>General</c:formatCode>
                <c:ptCount val="14"/>
                <c:pt idx="0">
                  <c:v>23</c:v>
                </c:pt>
                <c:pt idx="1">
                  <c:v>4</c:v>
                </c:pt>
                <c:pt idx="2">
                  <c:v>1</c:v>
                </c:pt>
                <c:pt idx="3">
                  <c:v>1</c:v>
                </c:pt>
                <c:pt idx="4">
                  <c:v>1</c:v>
                </c:pt>
                <c:pt idx="5">
                  <c:v>1</c:v>
                </c:pt>
                <c:pt idx="6">
                  <c:v>1</c:v>
                </c:pt>
                <c:pt idx="7">
                  <c:v>1</c:v>
                </c:pt>
                <c:pt idx="8">
                  <c:v>1</c:v>
                </c:pt>
                <c:pt idx="9">
                  <c:v>0</c:v>
                </c:pt>
                <c:pt idx="10">
                  <c:v>0</c:v>
                </c:pt>
                <c:pt idx="11">
                  <c:v>0</c:v>
                </c:pt>
                <c:pt idx="12">
                  <c:v>0</c:v>
                </c:pt>
                <c:pt idx="13">
                  <c:v>0</c:v>
                </c:pt>
              </c:numCache>
            </c:numRef>
          </c:val>
          <c:extLst>
            <c:ext xmlns:c16="http://schemas.microsoft.com/office/drawing/2014/chart" uri="{C3380CC4-5D6E-409C-BE32-E72D297353CC}">
              <c16:uniqueId val="{00000000-ED16-4D46-B85C-84F70CEA3944}"/>
            </c:ext>
          </c:extLst>
        </c:ser>
        <c:ser>
          <c:idx val="1"/>
          <c:order val="1"/>
          <c:tx>
            <c:strRef>
              <c:f>'rep nazion clas età genere'!$D$3</c:f>
              <c:strCache>
                <c:ptCount val="1"/>
                <c:pt idx="0">
                  <c:v>2022</c:v>
                </c:pt>
              </c:strCache>
            </c:strRef>
          </c:tx>
          <c:spPr>
            <a:solidFill>
              <a:schemeClr val="accent2"/>
            </a:solidFill>
            <a:ln>
              <a:noFill/>
            </a:ln>
            <a:effectLst/>
          </c:spPr>
          <c:invertIfNegative val="0"/>
          <c:cat>
            <c:strRef>
              <c:f>'rep nazion clas età genere'!$B$4:$B$17</c:f>
              <c:strCache>
                <c:ptCount val="14"/>
                <c:pt idx="0">
                  <c:v>ITALIA</c:v>
                </c:pt>
                <c:pt idx="1">
                  <c:v>MAROCCO</c:v>
                </c:pt>
                <c:pt idx="2">
                  <c:v>UCRAINA</c:v>
                </c:pt>
                <c:pt idx="3">
                  <c:v>SRI LANKA</c:v>
                </c:pt>
                <c:pt idx="4">
                  <c:v>ROMANIA</c:v>
                </c:pt>
                <c:pt idx="5">
                  <c:v>PAKISTAN</c:v>
                </c:pt>
                <c:pt idx="6">
                  <c:v>GUINEA</c:v>
                </c:pt>
                <c:pt idx="7">
                  <c:v>CINA</c:v>
                </c:pt>
                <c:pt idx="8">
                  <c:v>ALBANIA</c:v>
                </c:pt>
                <c:pt idx="9">
                  <c:v>POLONIA</c:v>
                </c:pt>
                <c:pt idx="10">
                  <c:v>SENEGAL</c:v>
                </c:pt>
                <c:pt idx="11">
                  <c:v>EGITTO</c:v>
                </c:pt>
                <c:pt idx="12">
                  <c:v>INDIA</c:v>
                </c:pt>
                <c:pt idx="13">
                  <c:v>MOLDAVIA</c:v>
                </c:pt>
              </c:strCache>
            </c:strRef>
          </c:cat>
          <c:val>
            <c:numRef>
              <c:f>'rep nazion clas età genere'!$D$4:$D$17</c:f>
              <c:numCache>
                <c:formatCode>General</c:formatCode>
                <c:ptCount val="14"/>
                <c:pt idx="0">
                  <c:v>23</c:v>
                </c:pt>
                <c:pt idx="1">
                  <c:v>0</c:v>
                </c:pt>
                <c:pt idx="2">
                  <c:v>1</c:v>
                </c:pt>
                <c:pt idx="3">
                  <c:v>0</c:v>
                </c:pt>
                <c:pt idx="4">
                  <c:v>2</c:v>
                </c:pt>
                <c:pt idx="5">
                  <c:v>0</c:v>
                </c:pt>
                <c:pt idx="6">
                  <c:v>0</c:v>
                </c:pt>
                <c:pt idx="7">
                  <c:v>0</c:v>
                </c:pt>
                <c:pt idx="8">
                  <c:v>1</c:v>
                </c:pt>
                <c:pt idx="9">
                  <c:v>1</c:v>
                </c:pt>
                <c:pt idx="10">
                  <c:v>1</c:v>
                </c:pt>
                <c:pt idx="11">
                  <c:v>1</c:v>
                </c:pt>
                <c:pt idx="12">
                  <c:v>0</c:v>
                </c:pt>
                <c:pt idx="13">
                  <c:v>0</c:v>
                </c:pt>
              </c:numCache>
            </c:numRef>
          </c:val>
          <c:extLst>
            <c:ext xmlns:c16="http://schemas.microsoft.com/office/drawing/2014/chart" uri="{C3380CC4-5D6E-409C-BE32-E72D297353CC}">
              <c16:uniqueId val="{00000001-ED16-4D46-B85C-84F70CEA3944}"/>
            </c:ext>
          </c:extLst>
        </c:ser>
        <c:ser>
          <c:idx val="2"/>
          <c:order val="2"/>
          <c:tx>
            <c:strRef>
              <c:f>'rep nazion clas età genere'!$E$3</c:f>
              <c:strCache>
                <c:ptCount val="1"/>
                <c:pt idx="0">
                  <c:v>2023</c:v>
                </c:pt>
              </c:strCache>
            </c:strRef>
          </c:tx>
          <c:spPr>
            <a:solidFill>
              <a:schemeClr val="accent3"/>
            </a:solidFill>
            <a:ln>
              <a:noFill/>
            </a:ln>
            <a:effectLst/>
          </c:spPr>
          <c:invertIfNegative val="0"/>
          <c:cat>
            <c:strRef>
              <c:f>'rep nazion clas età genere'!$B$4:$B$17</c:f>
              <c:strCache>
                <c:ptCount val="14"/>
                <c:pt idx="0">
                  <c:v>ITALIA</c:v>
                </c:pt>
                <c:pt idx="1">
                  <c:v>MAROCCO</c:v>
                </c:pt>
                <c:pt idx="2">
                  <c:v>UCRAINA</c:v>
                </c:pt>
                <c:pt idx="3">
                  <c:v>SRI LANKA</c:v>
                </c:pt>
                <c:pt idx="4">
                  <c:v>ROMANIA</c:v>
                </c:pt>
                <c:pt idx="5">
                  <c:v>PAKISTAN</c:v>
                </c:pt>
                <c:pt idx="6">
                  <c:v>GUINEA</c:v>
                </c:pt>
                <c:pt idx="7">
                  <c:v>CINA</c:v>
                </c:pt>
                <c:pt idx="8">
                  <c:v>ALBANIA</c:v>
                </c:pt>
                <c:pt idx="9">
                  <c:v>POLONIA</c:v>
                </c:pt>
                <c:pt idx="10">
                  <c:v>SENEGAL</c:v>
                </c:pt>
                <c:pt idx="11">
                  <c:v>EGITTO</c:v>
                </c:pt>
                <c:pt idx="12">
                  <c:v>INDIA</c:v>
                </c:pt>
                <c:pt idx="13">
                  <c:v>MOLDAVIA</c:v>
                </c:pt>
              </c:strCache>
            </c:strRef>
          </c:cat>
          <c:val>
            <c:numRef>
              <c:f>'rep nazion clas età genere'!$E$4:$E$17</c:f>
              <c:numCache>
                <c:formatCode>General</c:formatCode>
                <c:ptCount val="14"/>
                <c:pt idx="0">
                  <c:v>22</c:v>
                </c:pt>
                <c:pt idx="1">
                  <c:v>2</c:v>
                </c:pt>
                <c:pt idx="2">
                  <c:v>0</c:v>
                </c:pt>
                <c:pt idx="3">
                  <c:v>0</c:v>
                </c:pt>
                <c:pt idx="4">
                  <c:v>5</c:v>
                </c:pt>
                <c:pt idx="5">
                  <c:v>0</c:v>
                </c:pt>
                <c:pt idx="6">
                  <c:v>0</c:v>
                </c:pt>
                <c:pt idx="7">
                  <c:v>0</c:v>
                </c:pt>
                <c:pt idx="8">
                  <c:v>0</c:v>
                </c:pt>
                <c:pt idx="9">
                  <c:v>0</c:v>
                </c:pt>
                <c:pt idx="10">
                  <c:v>0</c:v>
                </c:pt>
                <c:pt idx="11">
                  <c:v>0</c:v>
                </c:pt>
                <c:pt idx="12">
                  <c:v>1</c:v>
                </c:pt>
                <c:pt idx="13">
                  <c:v>1</c:v>
                </c:pt>
              </c:numCache>
            </c:numRef>
          </c:val>
          <c:extLst>
            <c:ext xmlns:c16="http://schemas.microsoft.com/office/drawing/2014/chart" uri="{C3380CC4-5D6E-409C-BE32-E72D297353CC}">
              <c16:uniqueId val="{00000002-ED16-4D46-B85C-84F70CEA3944}"/>
            </c:ext>
          </c:extLst>
        </c:ser>
        <c:dLbls>
          <c:showLegendKey val="0"/>
          <c:showVal val="0"/>
          <c:showCatName val="0"/>
          <c:showSerName val="0"/>
          <c:showPercent val="0"/>
          <c:showBubbleSize val="0"/>
        </c:dLbls>
        <c:gapWidth val="219"/>
        <c:overlap val="-27"/>
        <c:axId val="561922272"/>
        <c:axId val="561924072"/>
      </c:barChart>
      <c:catAx>
        <c:axId val="561922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61924072"/>
        <c:crosses val="autoZero"/>
        <c:auto val="1"/>
        <c:lblAlgn val="ctr"/>
        <c:lblOffset val="100"/>
        <c:noMultiLvlLbl val="0"/>
      </c:catAx>
      <c:valAx>
        <c:axId val="5619240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619222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N° Infortuni per PSAL  2023</a:t>
            </a:r>
          </a:p>
          <a:p>
            <a:pPr>
              <a:defRPr/>
            </a:pP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pieChart>
        <c:varyColors val="1"/>
        <c:ser>
          <c:idx val="2"/>
          <c:order val="2"/>
          <c:tx>
            <c:strRef>
              <c:f>Provincia!$E$21</c:f>
              <c:strCache>
                <c:ptCount val="1"/>
                <c:pt idx="0">
                  <c:v>2023 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B-6708-442D-B4EF-36ED52974C3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D-6708-442D-B4EF-36ED52974C3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F-6708-442D-B4EF-36ED52974C3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31-6708-442D-B4EF-36ED52974C3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33-6708-442D-B4EF-36ED52974C3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35-6708-442D-B4EF-36ED52974C3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37-6708-442D-B4EF-36ED52974C3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39-6708-442D-B4EF-36ED52974C3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B-6708-442D-B4EF-36ED52974C3D}"/>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D-6708-442D-B4EF-36ED52974C3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Provincia!$E$22:$E$31</c:f>
              <c:numCache>
                <c:formatCode>General</c:formatCode>
                <c:ptCount val="10"/>
                <c:pt idx="0">
                  <c:v>2</c:v>
                </c:pt>
                <c:pt idx="1">
                  <c:v>5</c:v>
                </c:pt>
                <c:pt idx="2">
                  <c:v>2</c:v>
                </c:pt>
                <c:pt idx="3">
                  <c:v>5</c:v>
                </c:pt>
                <c:pt idx="4">
                  <c:v>4</c:v>
                </c:pt>
                <c:pt idx="5">
                  <c:v>1</c:v>
                </c:pt>
                <c:pt idx="6">
                  <c:v>3</c:v>
                </c:pt>
                <c:pt idx="7">
                  <c:v>3</c:v>
                </c:pt>
                <c:pt idx="8">
                  <c:v>5</c:v>
                </c:pt>
                <c:pt idx="9">
                  <c:v>1</c:v>
                </c:pt>
              </c:numCache>
            </c:numRef>
          </c:val>
          <c:extLst>
            <c:ext xmlns:c16="http://schemas.microsoft.com/office/drawing/2014/chart" uri="{C3380CC4-5D6E-409C-BE32-E72D297353CC}">
              <c16:uniqueId val="{0000003E-6708-442D-B4EF-36ED52974C3D}"/>
            </c:ext>
          </c:extLst>
        </c:ser>
        <c:dLbls>
          <c:dLblPos val="ctr"/>
          <c:showLegendKey val="0"/>
          <c:showVal val="0"/>
          <c:showCatName val="0"/>
          <c:showSerName val="0"/>
          <c:showPercent val="1"/>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Provincia!$C$21</c15:sqref>
                        </c15:formulaRef>
                      </c:ext>
                    </c:extLst>
                    <c:strCache>
                      <c:ptCount val="1"/>
                      <c:pt idx="0">
                        <c:v>2021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708-442D-B4EF-36ED52974C3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708-442D-B4EF-36ED52974C3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708-442D-B4EF-36ED52974C3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708-442D-B4EF-36ED52974C3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708-442D-B4EF-36ED52974C3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708-442D-B4EF-36ED52974C3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6708-442D-B4EF-36ED52974C3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6708-442D-B4EF-36ED52974C3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6708-442D-B4EF-36ED52974C3D}"/>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6708-442D-B4EF-36ED52974C3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0"/>
                  <c:showCatName val="0"/>
                  <c:showSerName val="0"/>
                  <c:showPercent val="1"/>
                  <c:showBubbleSize val="0"/>
                  <c:showLeaderLines val="0"/>
                  <c:extLst>
                    <c:ext uri="{CE6537A1-D6FC-4f65-9D91-7224C49458BB}"/>
                  </c:extLst>
                </c:dLbls>
                <c:cat>
                  <c:strRef>
                    <c:extLst>
                      <c:ext uri="{02D57815-91ED-43cb-92C2-25804820EDAC}">
                        <c15:formulaRef>
                          <c15:sqref>Provincia!$B$22:$B$31</c15:sqref>
                        </c15:formulaRef>
                      </c:ext>
                    </c:extLst>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extLst>
                      <c:ext uri="{02D57815-91ED-43cb-92C2-25804820EDAC}">
                        <c15:formulaRef>
                          <c15:sqref>Provincia!$C$22:$C$31</c15:sqref>
                        </c15:formulaRef>
                      </c:ext>
                    </c:extLst>
                    <c:numCache>
                      <c:formatCode>General</c:formatCode>
                      <c:ptCount val="10"/>
                      <c:pt idx="0">
                        <c:v>2</c:v>
                      </c:pt>
                      <c:pt idx="1">
                        <c:v>6</c:v>
                      </c:pt>
                      <c:pt idx="2">
                        <c:v>6</c:v>
                      </c:pt>
                      <c:pt idx="3">
                        <c:v>5</c:v>
                      </c:pt>
                      <c:pt idx="4">
                        <c:v>5</c:v>
                      </c:pt>
                      <c:pt idx="5">
                        <c:v>0</c:v>
                      </c:pt>
                      <c:pt idx="6">
                        <c:v>1</c:v>
                      </c:pt>
                      <c:pt idx="7">
                        <c:v>3</c:v>
                      </c:pt>
                      <c:pt idx="8">
                        <c:v>4</c:v>
                      </c:pt>
                      <c:pt idx="9">
                        <c:v>2</c:v>
                      </c:pt>
                    </c:numCache>
                  </c:numRef>
                </c:val>
                <c:extLst>
                  <c:ext xmlns:c16="http://schemas.microsoft.com/office/drawing/2014/chart" uri="{C3380CC4-5D6E-409C-BE32-E72D297353CC}">
                    <c16:uniqueId val="{00000014-6708-442D-B4EF-36ED52974C3D}"/>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Provincia!$D$21</c15:sqref>
                        </c15:formulaRef>
                      </c:ext>
                    </c:extLst>
                    <c:strCache>
                      <c:ptCount val="1"/>
                      <c:pt idx="0">
                        <c:v>2022</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16-6708-442D-B4EF-36ED52974C3D}"/>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18-6708-442D-B4EF-36ED52974C3D}"/>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1A-6708-442D-B4EF-36ED52974C3D}"/>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1C-6708-442D-B4EF-36ED52974C3D}"/>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1E-6708-442D-B4EF-36ED52974C3D}"/>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20-6708-442D-B4EF-36ED52974C3D}"/>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2-6708-442D-B4EF-36ED52974C3D}"/>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4-6708-442D-B4EF-36ED52974C3D}"/>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6-6708-442D-B4EF-36ED52974C3D}"/>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8-6708-442D-B4EF-36ED52974C3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Provincia!$B$22:$B$31</c15:sqref>
                        </c15:formulaRef>
                      </c:ext>
                    </c:extLst>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extLst xmlns:c15="http://schemas.microsoft.com/office/drawing/2012/chart">
                      <c:ext xmlns:c15="http://schemas.microsoft.com/office/drawing/2012/chart" uri="{02D57815-91ED-43cb-92C2-25804820EDAC}">
                        <c15:formulaRef>
                          <c15:sqref>Provincia!$D$22:$D$31</c15:sqref>
                        </c15:formulaRef>
                      </c:ext>
                    </c:extLst>
                    <c:numCache>
                      <c:formatCode>General</c:formatCode>
                      <c:ptCount val="10"/>
                      <c:pt idx="0">
                        <c:v>3</c:v>
                      </c:pt>
                      <c:pt idx="1">
                        <c:v>0</c:v>
                      </c:pt>
                      <c:pt idx="2">
                        <c:v>4</c:v>
                      </c:pt>
                      <c:pt idx="3">
                        <c:v>3</c:v>
                      </c:pt>
                      <c:pt idx="4">
                        <c:v>2</c:v>
                      </c:pt>
                      <c:pt idx="5">
                        <c:v>1</c:v>
                      </c:pt>
                      <c:pt idx="6">
                        <c:v>3</c:v>
                      </c:pt>
                      <c:pt idx="7">
                        <c:v>6</c:v>
                      </c:pt>
                      <c:pt idx="8">
                        <c:v>7</c:v>
                      </c:pt>
                      <c:pt idx="9">
                        <c:v>1</c:v>
                      </c:pt>
                    </c:numCache>
                  </c:numRef>
                </c:val>
                <c:extLst xmlns:c15="http://schemas.microsoft.com/office/drawing/2012/chart">
                  <c:ext xmlns:c16="http://schemas.microsoft.com/office/drawing/2014/chart" uri="{C3380CC4-5D6E-409C-BE32-E72D297353CC}">
                    <c16:uniqueId val="{00000029-6708-442D-B4EF-36ED52974C3D}"/>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N° Infortuni per PSAL  2024</a:t>
            </a:r>
          </a:p>
          <a:p>
            <a:pPr>
              <a:defRPr/>
            </a:pP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pieChart>
        <c:varyColors val="1"/>
        <c:ser>
          <c:idx val="0"/>
          <c:order val="0"/>
          <c:tx>
            <c:strRef>
              <c:f>Provincia!$F$21</c:f>
              <c:strCache>
                <c:ptCount val="1"/>
                <c:pt idx="0">
                  <c:v>2024</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16-650A-48FC-AAA8-ED0296D804FC}"/>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18-650A-48FC-AAA8-ED0296D804FC}"/>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1A-650A-48FC-AAA8-ED0296D804FC}"/>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1C-650A-48FC-AAA8-ED0296D804FC}"/>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1E-650A-48FC-AAA8-ED0296D804FC}"/>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20-650A-48FC-AAA8-ED0296D804FC}"/>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2-650A-48FC-AAA8-ED0296D804FC}"/>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4-650A-48FC-AAA8-ED0296D804FC}"/>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6-650A-48FC-AAA8-ED0296D804FC}"/>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8-650A-48FC-AAA8-ED0296D804FC}"/>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extLst>
          </c:dLbls>
          <c:cat>
            <c:strRef>
              <c:f>Provincia!$B$22:$B$31</c:f>
              <c:strCache>
                <c:ptCount val="10"/>
                <c:pt idx="0">
                  <c:v>Piacenza</c:v>
                </c:pt>
                <c:pt idx="1">
                  <c:v>Parma</c:v>
                </c:pt>
                <c:pt idx="2">
                  <c:v>Reggio Emilia</c:v>
                </c:pt>
                <c:pt idx="3">
                  <c:v>Modena</c:v>
                </c:pt>
                <c:pt idx="4">
                  <c:v>Bologna</c:v>
                </c:pt>
                <c:pt idx="5">
                  <c:v>Imola</c:v>
                </c:pt>
                <c:pt idx="6">
                  <c:v>Ferrara</c:v>
                </c:pt>
                <c:pt idx="7">
                  <c:v>Ravenna</c:v>
                </c:pt>
                <c:pt idx="8">
                  <c:v>Forlì-Cesena</c:v>
                </c:pt>
                <c:pt idx="9">
                  <c:v>Rimini</c:v>
                </c:pt>
              </c:strCache>
            </c:strRef>
          </c:cat>
          <c:val>
            <c:numRef>
              <c:f>Provincia!$F$22:$F$31</c:f>
              <c:numCache>
                <c:formatCode>General</c:formatCode>
                <c:ptCount val="10"/>
                <c:pt idx="0">
                  <c:v>3</c:v>
                </c:pt>
                <c:pt idx="1">
                  <c:v>4</c:v>
                </c:pt>
                <c:pt idx="2">
                  <c:v>1</c:v>
                </c:pt>
                <c:pt idx="3">
                  <c:v>7</c:v>
                </c:pt>
                <c:pt idx="4">
                  <c:v>11</c:v>
                </c:pt>
                <c:pt idx="5">
                  <c:v>0</c:v>
                </c:pt>
                <c:pt idx="6">
                  <c:v>2</c:v>
                </c:pt>
                <c:pt idx="7">
                  <c:v>1</c:v>
                </c:pt>
                <c:pt idx="8">
                  <c:v>0</c:v>
                </c:pt>
                <c:pt idx="9">
                  <c:v>2</c:v>
                </c:pt>
              </c:numCache>
            </c:numRef>
          </c:val>
          <c:extLst xmlns:c15="http://schemas.microsoft.com/office/drawing/2012/chart">
            <c:ext xmlns:c16="http://schemas.microsoft.com/office/drawing/2014/chart" uri="{C3380CC4-5D6E-409C-BE32-E72D297353CC}">
              <c16:uniqueId val="{00000029-650A-48FC-AAA8-ED0296D804FC}"/>
            </c:ext>
          </c:extLst>
        </c:ser>
        <c:dLbls>
          <c:dLblPos val="ctr"/>
          <c:showLegendKey val="0"/>
          <c:showVal val="0"/>
          <c:showCatName val="0"/>
          <c:showSerName val="0"/>
          <c:showPercent val="1"/>
          <c:showBubbleSize val="0"/>
          <c:showLeaderLines val="0"/>
        </c:dLbls>
        <c:firstSliceAng val="0"/>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Mese di accadimento (2021 - 2022 -2023-2024)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2.0114991919837493E-2"/>
          <c:y val="9.4086361120071349E-2"/>
          <c:w val="0.95833568646654355"/>
          <c:h val="0.7903254334085994"/>
        </c:manualLayout>
      </c:layout>
      <c:barChart>
        <c:barDir val="col"/>
        <c:grouping val="clustered"/>
        <c:varyColors val="0"/>
        <c:ser>
          <c:idx val="0"/>
          <c:order val="0"/>
          <c:tx>
            <c:strRef>
              <c:f>Mesi!$L$5</c:f>
              <c:strCache>
                <c:ptCount val="1"/>
                <c:pt idx="0">
                  <c:v>2021</c:v>
                </c:pt>
              </c:strCache>
            </c:strRef>
          </c:tx>
          <c:spPr>
            <a:solidFill>
              <a:schemeClr val="accent1"/>
            </a:solidFill>
            <a:ln>
              <a:noFill/>
            </a:ln>
            <a:effectLst/>
          </c:spPr>
          <c:invertIfNegative val="0"/>
          <c:dLbls>
            <c:delete val="1"/>
          </c:dLbls>
          <c:cat>
            <c:strRef>
              <c:f>Mesi!$K$6:$K$16</c:f>
              <c:strCache>
                <c:ptCount val="11"/>
                <c:pt idx="0">
                  <c:v>gen</c:v>
                </c:pt>
                <c:pt idx="1">
                  <c:v>feb</c:v>
                </c:pt>
                <c:pt idx="2">
                  <c:v>mar</c:v>
                </c:pt>
                <c:pt idx="3">
                  <c:v>apr</c:v>
                </c:pt>
                <c:pt idx="4">
                  <c:v>mag</c:v>
                </c:pt>
                <c:pt idx="5">
                  <c:v>giu</c:v>
                </c:pt>
                <c:pt idx="6">
                  <c:v>lug</c:v>
                </c:pt>
                <c:pt idx="7">
                  <c:v>ago</c:v>
                </c:pt>
                <c:pt idx="8">
                  <c:v>sett</c:v>
                </c:pt>
                <c:pt idx="9">
                  <c:v>ott</c:v>
                </c:pt>
                <c:pt idx="10">
                  <c:v>nov</c:v>
                </c:pt>
              </c:strCache>
            </c:strRef>
          </c:cat>
          <c:val>
            <c:numRef>
              <c:f>Mesi!$L$6:$L$16</c:f>
              <c:numCache>
                <c:formatCode>General</c:formatCode>
                <c:ptCount val="11"/>
                <c:pt idx="0">
                  <c:v>2</c:v>
                </c:pt>
                <c:pt idx="1">
                  <c:v>1</c:v>
                </c:pt>
                <c:pt idx="2">
                  <c:v>3</c:v>
                </c:pt>
                <c:pt idx="3">
                  <c:v>2</c:v>
                </c:pt>
                <c:pt idx="4">
                  <c:v>4</c:v>
                </c:pt>
                <c:pt idx="5">
                  <c:v>4</c:v>
                </c:pt>
                <c:pt idx="6">
                  <c:v>5</c:v>
                </c:pt>
                <c:pt idx="7">
                  <c:v>2</c:v>
                </c:pt>
                <c:pt idx="8">
                  <c:v>4</c:v>
                </c:pt>
                <c:pt idx="9">
                  <c:v>3</c:v>
                </c:pt>
                <c:pt idx="10">
                  <c:v>3</c:v>
                </c:pt>
              </c:numCache>
            </c:numRef>
          </c:val>
          <c:extLst>
            <c:ext xmlns:c16="http://schemas.microsoft.com/office/drawing/2014/chart" uri="{C3380CC4-5D6E-409C-BE32-E72D297353CC}">
              <c16:uniqueId val="{00000000-A0A2-49AB-882B-462FC63D65B1}"/>
            </c:ext>
          </c:extLst>
        </c:ser>
        <c:ser>
          <c:idx val="1"/>
          <c:order val="1"/>
          <c:tx>
            <c:strRef>
              <c:f>Mesi!$M$5</c:f>
              <c:strCache>
                <c:ptCount val="1"/>
                <c:pt idx="0">
                  <c:v>2022</c:v>
                </c:pt>
              </c:strCache>
            </c:strRef>
          </c:tx>
          <c:spPr>
            <a:solidFill>
              <a:schemeClr val="accent2"/>
            </a:solidFill>
            <a:ln>
              <a:noFill/>
            </a:ln>
            <a:effectLst/>
          </c:spPr>
          <c:invertIfNegative val="0"/>
          <c:dLbls>
            <c:delete val="1"/>
          </c:dLbls>
          <c:cat>
            <c:strRef>
              <c:f>Mesi!$K$6:$K$16</c:f>
              <c:strCache>
                <c:ptCount val="11"/>
                <c:pt idx="0">
                  <c:v>gen</c:v>
                </c:pt>
                <c:pt idx="1">
                  <c:v>feb</c:v>
                </c:pt>
                <c:pt idx="2">
                  <c:v>mar</c:v>
                </c:pt>
                <c:pt idx="3">
                  <c:v>apr</c:v>
                </c:pt>
                <c:pt idx="4">
                  <c:v>mag</c:v>
                </c:pt>
                <c:pt idx="5">
                  <c:v>giu</c:v>
                </c:pt>
                <c:pt idx="6">
                  <c:v>lug</c:v>
                </c:pt>
                <c:pt idx="7">
                  <c:v>ago</c:v>
                </c:pt>
                <c:pt idx="8">
                  <c:v>sett</c:v>
                </c:pt>
                <c:pt idx="9">
                  <c:v>ott</c:v>
                </c:pt>
                <c:pt idx="10">
                  <c:v>nov</c:v>
                </c:pt>
              </c:strCache>
            </c:strRef>
          </c:cat>
          <c:val>
            <c:numRef>
              <c:f>Mesi!$M$6:$M$16</c:f>
              <c:numCache>
                <c:formatCode>General</c:formatCode>
                <c:ptCount val="11"/>
                <c:pt idx="0">
                  <c:v>0</c:v>
                </c:pt>
                <c:pt idx="1">
                  <c:v>2</c:v>
                </c:pt>
                <c:pt idx="2">
                  <c:v>3</c:v>
                </c:pt>
                <c:pt idx="3">
                  <c:v>4</c:v>
                </c:pt>
                <c:pt idx="4">
                  <c:v>3</c:v>
                </c:pt>
                <c:pt idx="5">
                  <c:v>1</c:v>
                </c:pt>
                <c:pt idx="6">
                  <c:v>7</c:v>
                </c:pt>
                <c:pt idx="7">
                  <c:v>1</c:v>
                </c:pt>
                <c:pt idx="8">
                  <c:v>2</c:v>
                </c:pt>
                <c:pt idx="9">
                  <c:v>1</c:v>
                </c:pt>
                <c:pt idx="10">
                  <c:v>2</c:v>
                </c:pt>
              </c:numCache>
            </c:numRef>
          </c:val>
          <c:extLst>
            <c:ext xmlns:c16="http://schemas.microsoft.com/office/drawing/2014/chart" uri="{C3380CC4-5D6E-409C-BE32-E72D297353CC}">
              <c16:uniqueId val="{00000001-A0A2-49AB-882B-462FC63D65B1}"/>
            </c:ext>
          </c:extLst>
        </c:ser>
        <c:ser>
          <c:idx val="2"/>
          <c:order val="2"/>
          <c:tx>
            <c:strRef>
              <c:f>Mesi!$N$5</c:f>
              <c:strCache>
                <c:ptCount val="1"/>
                <c:pt idx="0">
                  <c:v>2023</c:v>
                </c:pt>
              </c:strCache>
            </c:strRef>
          </c:tx>
          <c:spPr>
            <a:solidFill>
              <a:schemeClr val="accent3"/>
            </a:solidFill>
            <a:ln>
              <a:noFill/>
            </a:ln>
            <a:effectLst/>
          </c:spPr>
          <c:invertIfNegative val="0"/>
          <c:dLbls>
            <c:delete val="1"/>
          </c:dLbls>
          <c:cat>
            <c:strRef>
              <c:f>Mesi!$K$6:$K$16</c:f>
              <c:strCache>
                <c:ptCount val="11"/>
                <c:pt idx="0">
                  <c:v>gen</c:v>
                </c:pt>
                <c:pt idx="1">
                  <c:v>feb</c:v>
                </c:pt>
                <c:pt idx="2">
                  <c:v>mar</c:v>
                </c:pt>
                <c:pt idx="3">
                  <c:v>apr</c:v>
                </c:pt>
                <c:pt idx="4">
                  <c:v>mag</c:v>
                </c:pt>
                <c:pt idx="5">
                  <c:v>giu</c:v>
                </c:pt>
                <c:pt idx="6">
                  <c:v>lug</c:v>
                </c:pt>
                <c:pt idx="7">
                  <c:v>ago</c:v>
                </c:pt>
                <c:pt idx="8">
                  <c:v>sett</c:v>
                </c:pt>
                <c:pt idx="9">
                  <c:v>ott</c:v>
                </c:pt>
                <c:pt idx="10">
                  <c:v>nov</c:v>
                </c:pt>
              </c:strCache>
            </c:strRef>
          </c:cat>
          <c:val>
            <c:numRef>
              <c:f>Mesi!$N$6:$N$16</c:f>
              <c:numCache>
                <c:formatCode>General</c:formatCode>
                <c:ptCount val="11"/>
                <c:pt idx="0">
                  <c:v>1</c:v>
                </c:pt>
                <c:pt idx="1">
                  <c:v>2</c:v>
                </c:pt>
                <c:pt idx="2">
                  <c:v>0</c:v>
                </c:pt>
                <c:pt idx="3">
                  <c:v>2</c:v>
                </c:pt>
                <c:pt idx="4">
                  <c:v>3</c:v>
                </c:pt>
                <c:pt idx="5">
                  <c:v>2</c:v>
                </c:pt>
                <c:pt idx="6">
                  <c:v>4</c:v>
                </c:pt>
                <c:pt idx="7">
                  <c:v>5</c:v>
                </c:pt>
                <c:pt idx="8">
                  <c:v>3</c:v>
                </c:pt>
                <c:pt idx="9">
                  <c:v>4</c:v>
                </c:pt>
                <c:pt idx="10">
                  <c:v>2</c:v>
                </c:pt>
              </c:numCache>
            </c:numRef>
          </c:val>
          <c:extLst>
            <c:ext xmlns:c16="http://schemas.microsoft.com/office/drawing/2014/chart" uri="{C3380CC4-5D6E-409C-BE32-E72D297353CC}">
              <c16:uniqueId val="{00000002-A0A2-49AB-882B-462FC63D65B1}"/>
            </c:ext>
          </c:extLst>
        </c:ser>
        <c:ser>
          <c:idx val="3"/>
          <c:order val="3"/>
          <c:tx>
            <c:strRef>
              <c:f>Mesi!$O$5</c:f>
              <c:strCache>
                <c:ptCount val="1"/>
                <c:pt idx="0">
                  <c:v>2024</c:v>
                </c:pt>
              </c:strCache>
            </c:strRef>
          </c:tx>
          <c:spPr>
            <a:solidFill>
              <a:schemeClr val="accent4"/>
            </a:solidFill>
            <a:ln>
              <a:noFill/>
            </a:ln>
            <a:effectLst/>
          </c:spPr>
          <c:invertIfNegative val="0"/>
          <c:dLbls>
            <c:delete val="1"/>
          </c:dLbls>
          <c:cat>
            <c:strRef>
              <c:f>Mesi!$K$6:$K$16</c:f>
              <c:strCache>
                <c:ptCount val="11"/>
                <c:pt idx="0">
                  <c:v>gen</c:v>
                </c:pt>
                <c:pt idx="1">
                  <c:v>feb</c:v>
                </c:pt>
                <c:pt idx="2">
                  <c:v>mar</c:v>
                </c:pt>
                <c:pt idx="3">
                  <c:v>apr</c:v>
                </c:pt>
                <c:pt idx="4">
                  <c:v>mag</c:v>
                </c:pt>
                <c:pt idx="5">
                  <c:v>giu</c:v>
                </c:pt>
                <c:pt idx="6">
                  <c:v>lug</c:v>
                </c:pt>
                <c:pt idx="7">
                  <c:v>ago</c:v>
                </c:pt>
                <c:pt idx="8">
                  <c:v>sett</c:v>
                </c:pt>
                <c:pt idx="9">
                  <c:v>ott</c:v>
                </c:pt>
                <c:pt idx="10">
                  <c:v>nov</c:v>
                </c:pt>
              </c:strCache>
            </c:strRef>
          </c:cat>
          <c:val>
            <c:numRef>
              <c:f>Mesi!$O$6:$O$16</c:f>
              <c:numCache>
                <c:formatCode>General</c:formatCode>
                <c:ptCount val="11"/>
                <c:pt idx="0">
                  <c:v>0</c:v>
                </c:pt>
                <c:pt idx="1">
                  <c:v>3</c:v>
                </c:pt>
                <c:pt idx="2">
                  <c:v>3</c:v>
                </c:pt>
                <c:pt idx="3">
                  <c:v>8</c:v>
                </c:pt>
                <c:pt idx="4">
                  <c:v>1</c:v>
                </c:pt>
                <c:pt idx="5">
                  <c:v>0</c:v>
                </c:pt>
                <c:pt idx="6">
                  <c:v>5</c:v>
                </c:pt>
                <c:pt idx="7">
                  <c:v>1</c:v>
                </c:pt>
                <c:pt idx="8">
                  <c:v>1</c:v>
                </c:pt>
                <c:pt idx="9">
                  <c:v>3</c:v>
                </c:pt>
                <c:pt idx="10">
                  <c:v>5</c:v>
                </c:pt>
              </c:numCache>
            </c:numRef>
          </c:val>
          <c:extLst>
            <c:ext xmlns:c16="http://schemas.microsoft.com/office/drawing/2014/chart" uri="{C3380CC4-5D6E-409C-BE32-E72D297353CC}">
              <c16:uniqueId val="{00000000-C4C1-42D4-84A0-34978138EFCF}"/>
            </c:ext>
          </c:extLst>
        </c:ser>
        <c:dLbls>
          <c:dLblPos val="inEnd"/>
          <c:showLegendKey val="0"/>
          <c:showVal val="1"/>
          <c:showCatName val="0"/>
          <c:showSerName val="0"/>
          <c:showPercent val="0"/>
          <c:showBubbleSize val="0"/>
        </c:dLbls>
        <c:gapWidth val="219"/>
        <c:overlap val="-27"/>
        <c:axId val="572338512"/>
        <c:axId val="1"/>
      </c:barChart>
      <c:catAx>
        <c:axId val="57233851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72338512"/>
        <c:crosses val="autoZero"/>
        <c:crossBetween val="between"/>
      </c:valAx>
      <c:spPr>
        <a:noFill/>
        <a:ln>
          <a:noFill/>
        </a:ln>
        <a:effectLst/>
      </c:spPr>
    </c:plotArea>
    <c:legend>
      <c:legendPos val="r"/>
      <c:layout>
        <c:manualLayout>
          <c:xMode val="edge"/>
          <c:yMode val="edge"/>
          <c:x val="0.87684668706365498"/>
          <c:y val="0.14667357021182673"/>
          <c:w val="8.3364846300711018E-2"/>
          <c:h val="0.2669345386743325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0000000000001" l="0.70000000000000062" r="0.70000000000000062" t="0.750000000000001"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GB" sz="1200" b="1"/>
              <a:t>Mese di accadimento 2023</a:t>
            </a:r>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5.662184222700063E-3"/>
          <c:y val="0.12609579677076835"/>
          <c:w val="0.95833568646654355"/>
          <c:h val="0.7903254334085994"/>
        </c:manualLayout>
      </c:layout>
      <c:barChart>
        <c:barDir val="col"/>
        <c:grouping val="clustered"/>
        <c:varyColors val="0"/>
        <c:ser>
          <c:idx val="0"/>
          <c:order val="0"/>
          <c:tx>
            <c:strRef>
              <c:f>Mesi!$N$5</c:f>
              <c:strCache>
                <c:ptCount val="1"/>
                <c:pt idx="0">
                  <c:v>2023</c:v>
                </c:pt>
              </c:strCache>
            </c:strRef>
          </c:tx>
          <c:spPr>
            <a:solidFill>
              <a:srgbClr val="00B0F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Mesi!$K$6:$K$17</c:f>
              <c:strCache>
                <c:ptCount val="12"/>
                <c:pt idx="0">
                  <c:v>gen</c:v>
                </c:pt>
                <c:pt idx="1">
                  <c:v>feb</c:v>
                </c:pt>
                <c:pt idx="2">
                  <c:v>mar</c:v>
                </c:pt>
                <c:pt idx="3">
                  <c:v>apr</c:v>
                </c:pt>
                <c:pt idx="4">
                  <c:v>mag</c:v>
                </c:pt>
                <c:pt idx="5">
                  <c:v>giu</c:v>
                </c:pt>
                <c:pt idx="6">
                  <c:v>lug</c:v>
                </c:pt>
                <c:pt idx="7">
                  <c:v>ago</c:v>
                </c:pt>
                <c:pt idx="8">
                  <c:v>sett</c:v>
                </c:pt>
                <c:pt idx="9">
                  <c:v>ott</c:v>
                </c:pt>
                <c:pt idx="10">
                  <c:v>nov</c:v>
                </c:pt>
                <c:pt idx="11">
                  <c:v>dic</c:v>
                </c:pt>
              </c:strCache>
            </c:strRef>
          </c:cat>
          <c:val>
            <c:numRef>
              <c:f>Mesi!$N$6:$N$17</c:f>
              <c:numCache>
                <c:formatCode>General</c:formatCode>
                <c:ptCount val="12"/>
                <c:pt idx="0">
                  <c:v>1</c:v>
                </c:pt>
                <c:pt idx="1">
                  <c:v>2</c:v>
                </c:pt>
                <c:pt idx="2">
                  <c:v>0</c:v>
                </c:pt>
                <c:pt idx="3">
                  <c:v>2</c:v>
                </c:pt>
                <c:pt idx="4">
                  <c:v>3</c:v>
                </c:pt>
                <c:pt idx="5">
                  <c:v>2</c:v>
                </c:pt>
                <c:pt idx="6">
                  <c:v>4</c:v>
                </c:pt>
                <c:pt idx="7">
                  <c:v>5</c:v>
                </c:pt>
                <c:pt idx="8">
                  <c:v>3</c:v>
                </c:pt>
                <c:pt idx="9">
                  <c:v>4</c:v>
                </c:pt>
                <c:pt idx="10">
                  <c:v>2</c:v>
                </c:pt>
                <c:pt idx="11">
                  <c:v>3</c:v>
                </c:pt>
              </c:numCache>
            </c:numRef>
          </c:val>
          <c:extLst>
            <c:ext xmlns:c16="http://schemas.microsoft.com/office/drawing/2014/chart" uri="{C3380CC4-5D6E-409C-BE32-E72D297353CC}">
              <c16:uniqueId val="{00000000-BC86-42C6-B4A2-701963D5B6C5}"/>
            </c:ext>
          </c:extLst>
        </c:ser>
        <c:dLbls>
          <c:showLegendKey val="0"/>
          <c:showVal val="0"/>
          <c:showCatName val="0"/>
          <c:showSerName val="0"/>
          <c:showPercent val="0"/>
          <c:showBubbleSize val="0"/>
        </c:dLbls>
        <c:gapWidth val="219"/>
        <c:overlap val="-27"/>
        <c:axId val="572338512"/>
        <c:axId val="1"/>
      </c:barChart>
      <c:catAx>
        <c:axId val="57233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72338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a:glow>
        <a:schemeClr val="bg1"/>
      </a:glow>
    </a:effectLst>
  </c:spPr>
  <c:txPr>
    <a:bodyPr/>
    <a:lstStyle/>
    <a:p>
      <a:pPr>
        <a:defRPr/>
      </a:pPr>
      <a:endParaRPr lang="it-IT"/>
    </a:p>
  </c:txPr>
  <c:printSettings>
    <c:headerFooter/>
    <c:pageMargins b="0.750000000000001" l="0.70000000000000062" r="0.70000000000000062" t="0.750000000000001"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tx>
            <c:strRef>
              <c:f>Mesi!$Q$32:$R$32</c:f>
              <c:strCache>
                <c:ptCount val="2"/>
                <c:pt idx="0">
                  <c:v>AGRICOLTURA</c:v>
                </c:pt>
              </c:strCache>
            </c:strRef>
          </c:tx>
          <c:spPr>
            <a:solidFill>
              <a:schemeClr val="accent1"/>
            </a:solidFill>
            <a:ln>
              <a:noFill/>
            </a:ln>
            <a:effectLst/>
          </c:spPr>
          <c:invertIfNegative val="0"/>
          <c:cat>
            <c:strRef>
              <c:f>Mesi!$S$31:$AB$31</c:f>
              <c:strCache>
                <c:ptCount val="10"/>
                <c:pt idx="0">
                  <c:v>feb</c:v>
                </c:pt>
                <c:pt idx="1">
                  <c:v>mar</c:v>
                </c:pt>
                <c:pt idx="2">
                  <c:v>apr</c:v>
                </c:pt>
                <c:pt idx="3">
                  <c:v>mag</c:v>
                </c:pt>
                <c:pt idx="4">
                  <c:v>giu</c:v>
                </c:pt>
                <c:pt idx="5">
                  <c:v>lug</c:v>
                </c:pt>
                <c:pt idx="6">
                  <c:v>ago</c:v>
                </c:pt>
                <c:pt idx="7">
                  <c:v>sett</c:v>
                </c:pt>
                <c:pt idx="8">
                  <c:v>ott</c:v>
                </c:pt>
                <c:pt idx="9">
                  <c:v>nov</c:v>
                </c:pt>
              </c:strCache>
            </c:strRef>
          </c:cat>
          <c:val>
            <c:numRef>
              <c:f>Mesi!$S$32:$AB$32</c:f>
              <c:numCache>
                <c:formatCode>General</c:formatCode>
                <c:ptCount val="10"/>
                <c:pt idx="0">
                  <c:v>2</c:v>
                </c:pt>
                <c:pt idx="5">
                  <c:v>3</c:v>
                </c:pt>
                <c:pt idx="7">
                  <c:v>1</c:v>
                </c:pt>
                <c:pt idx="9">
                  <c:v>3</c:v>
                </c:pt>
              </c:numCache>
            </c:numRef>
          </c:val>
          <c:extLst>
            <c:ext xmlns:c16="http://schemas.microsoft.com/office/drawing/2014/chart" uri="{C3380CC4-5D6E-409C-BE32-E72D297353CC}">
              <c16:uniqueId val="{00000000-989F-4059-BBBA-FE9E6C6E24F9}"/>
            </c:ext>
          </c:extLst>
        </c:ser>
        <c:ser>
          <c:idx val="1"/>
          <c:order val="1"/>
          <c:tx>
            <c:strRef>
              <c:f>Mesi!$Q$33:$R$33</c:f>
              <c:strCache>
                <c:ptCount val="2"/>
                <c:pt idx="0">
                  <c:v>COSTRUZIONI</c:v>
                </c:pt>
              </c:strCache>
            </c:strRef>
          </c:tx>
          <c:spPr>
            <a:solidFill>
              <a:schemeClr val="accent2"/>
            </a:solidFill>
            <a:ln>
              <a:noFill/>
            </a:ln>
            <a:effectLst/>
          </c:spPr>
          <c:invertIfNegative val="0"/>
          <c:cat>
            <c:strRef>
              <c:f>Mesi!$S$31:$AB$31</c:f>
              <c:strCache>
                <c:ptCount val="10"/>
                <c:pt idx="0">
                  <c:v>feb</c:v>
                </c:pt>
                <c:pt idx="1">
                  <c:v>mar</c:v>
                </c:pt>
                <c:pt idx="2">
                  <c:v>apr</c:v>
                </c:pt>
                <c:pt idx="3">
                  <c:v>mag</c:v>
                </c:pt>
                <c:pt idx="4">
                  <c:v>giu</c:v>
                </c:pt>
                <c:pt idx="5">
                  <c:v>lug</c:v>
                </c:pt>
                <c:pt idx="6">
                  <c:v>ago</c:v>
                </c:pt>
                <c:pt idx="7">
                  <c:v>sett</c:v>
                </c:pt>
                <c:pt idx="8">
                  <c:v>ott</c:v>
                </c:pt>
                <c:pt idx="9">
                  <c:v>nov</c:v>
                </c:pt>
              </c:strCache>
            </c:strRef>
          </c:cat>
          <c:val>
            <c:numRef>
              <c:f>Mesi!$S$33:$AB$33</c:f>
              <c:numCache>
                <c:formatCode>General</c:formatCode>
                <c:ptCount val="10"/>
                <c:pt idx="1">
                  <c:v>2</c:v>
                </c:pt>
                <c:pt idx="2">
                  <c:v>1</c:v>
                </c:pt>
                <c:pt idx="3">
                  <c:v>1</c:v>
                </c:pt>
                <c:pt idx="8">
                  <c:v>1</c:v>
                </c:pt>
              </c:numCache>
            </c:numRef>
          </c:val>
          <c:extLst>
            <c:ext xmlns:c16="http://schemas.microsoft.com/office/drawing/2014/chart" uri="{C3380CC4-5D6E-409C-BE32-E72D297353CC}">
              <c16:uniqueId val="{00000001-989F-4059-BBBA-FE9E6C6E24F9}"/>
            </c:ext>
          </c:extLst>
        </c:ser>
        <c:ser>
          <c:idx val="2"/>
          <c:order val="2"/>
          <c:tx>
            <c:strRef>
              <c:f>Mesi!$Q$34:$R$34</c:f>
              <c:strCache>
                <c:ptCount val="2"/>
                <c:pt idx="0">
                  <c:v>INSTALLAZIONE IMPIANTI</c:v>
                </c:pt>
              </c:strCache>
            </c:strRef>
          </c:tx>
          <c:spPr>
            <a:solidFill>
              <a:schemeClr val="accent3"/>
            </a:solidFill>
            <a:ln>
              <a:noFill/>
            </a:ln>
            <a:effectLst/>
          </c:spPr>
          <c:invertIfNegative val="0"/>
          <c:cat>
            <c:strRef>
              <c:f>Mesi!$S$31:$AB$31</c:f>
              <c:strCache>
                <c:ptCount val="10"/>
                <c:pt idx="0">
                  <c:v>feb</c:v>
                </c:pt>
                <c:pt idx="1">
                  <c:v>mar</c:v>
                </c:pt>
                <c:pt idx="2">
                  <c:v>apr</c:v>
                </c:pt>
                <c:pt idx="3">
                  <c:v>mag</c:v>
                </c:pt>
                <c:pt idx="4">
                  <c:v>giu</c:v>
                </c:pt>
                <c:pt idx="5">
                  <c:v>lug</c:v>
                </c:pt>
                <c:pt idx="6">
                  <c:v>ago</c:v>
                </c:pt>
                <c:pt idx="7">
                  <c:v>sett</c:v>
                </c:pt>
                <c:pt idx="8">
                  <c:v>ott</c:v>
                </c:pt>
                <c:pt idx="9">
                  <c:v>nov</c:v>
                </c:pt>
              </c:strCache>
            </c:strRef>
          </c:cat>
          <c:val>
            <c:numRef>
              <c:f>Mesi!$S$34:$AB$34</c:f>
              <c:numCache>
                <c:formatCode>General</c:formatCode>
                <c:ptCount val="10"/>
                <c:pt idx="5">
                  <c:v>1</c:v>
                </c:pt>
                <c:pt idx="6">
                  <c:v>1</c:v>
                </c:pt>
              </c:numCache>
            </c:numRef>
          </c:val>
          <c:extLst>
            <c:ext xmlns:c16="http://schemas.microsoft.com/office/drawing/2014/chart" uri="{C3380CC4-5D6E-409C-BE32-E72D297353CC}">
              <c16:uniqueId val="{00000002-989F-4059-BBBA-FE9E6C6E24F9}"/>
            </c:ext>
          </c:extLst>
        </c:ser>
        <c:ser>
          <c:idx val="3"/>
          <c:order val="3"/>
          <c:tx>
            <c:strRef>
              <c:f>Mesi!$Q$35:$R$35</c:f>
              <c:strCache>
                <c:ptCount val="2"/>
                <c:pt idx="0">
                  <c:v>METALMECCANICA</c:v>
                </c:pt>
              </c:strCache>
            </c:strRef>
          </c:tx>
          <c:spPr>
            <a:solidFill>
              <a:schemeClr val="accent4"/>
            </a:solidFill>
            <a:ln>
              <a:noFill/>
            </a:ln>
            <a:effectLst/>
          </c:spPr>
          <c:invertIfNegative val="0"/>
          <c:cat>
            <c:strRef>
              <c:f>Mesi!$S$31:$AB$31</c:f>
              <c:strCache>
                <c:ptCount val="10"/>
                <c:pt idx="0">
                  <c:v>feb</c:v>
                </c:pt>
                <c:pt idx="1">
                  <c:v>mar</c:v>
                </c:pt>
                <c:pt idx="2">
                  <c:v>apr</c:v>
                </c:pt>
                <c:pt idx="3">
                  <c:v>mag</c:v>
                </c:pt>
                <c:pt idx="4">
                  <c:v>giu</c:v>
                </c:pt>
                <c:pt idx="5">
                  <c:v>lug</c:v>
                </c:pt>
                <c:pt idx="6">
                  <c:v>ago</c:v>
                </c:pt>
                <c:pt idx="7">
                  <c:v>sett</c:v>
                </c:pt>
                <c:pt idx="8">
                  <c:v>ott</c:v>
                </c:pt>
                <c:pt idx="9">
                  <c:v>nov</c:v>
                </c:pt>
              </c:strCache>
            </c:strRef>
          </c:cat>
          <c:val>
            <c:numRef>
              <c:f>Mesi!$S$35:$AB$35</c:f>
              <c:numCache>
                <c:formatCode>General</c:formatCode>
                <c:ptCount val="10"/>
                <c:pt idx="8">
                  <c:v>2</c:v>
                </c:pt>
              </c:numCache>
            </c:numRef>
          </c:val>
          <c:extLst>
            <c:ext xmlns:c16="http://schemas.microsoft.com/office/drawing/2014/chart" uri="{C3380CC4-5D6E-409C-BE32-E72D297353CC}">
              <c16:uniqueId val="{00000003-989F-4059-BBBA-FE9E6C6E24F9}"/>
            </c:ext>
          </c:extLst>
        </c:ser>
        <c:ser>
          <c:idx val="4"/>
          <c:order val="4"/>
          <c:tx>
            <c:strRef>
              <c:f>Mesi!$Q$36:$R$36</c:f>
              <c:strCache>
                <c:ptCount val="2"/>
                <c:pt idx="0">
                  <c:v>PRODUZIONE ENERGIA</c:v>
                </c:pt>
              </c:strCache>
            </c:strRef>
          </c:tx>
          <c:spPr>
            <a:solidFill>
              <a:schemeClr val="accent5"/>
            </a:solidFill>
            <a:ln>
              <a:noFill/>
            </a:ln>
            <a:effectLst/>
          </c:spPr>
          <c:invertIfNegative val="0"/>
          <c:cat>
            <c:strRef>
              <c:f>Mesi!$S$31:$AB$31</c:f>
              <c:strCache>
                <c:ptCount val="10"/>
                <c:pt idx="0">
                  <c:v>feb</c:v>
                </c:pt>
                <c:pt idx="1">
                  <c:v>mar</c:v>
                </c:pt>
                <c:pt idx="2">
                  <c:v>apr</c:v>
                </c:pt>
                <c:pt idx="3">
                  <c:v>mag</c:v>
                </c:pt>
                <c:pt idx="4">
                  <c:v>giu</c:v>
                </c:pt>
                <c:pt idx="5">
                  <c:v>lug</c:v>
                </c:pt>
                <c:pt idx="6">
                  <c:v>ago</c:v>
                </c:pt>
                <c:pt idx="7">
                  <c:v>sett</c:v>
                </c:pt>
                <c:pt idx="8">
                  <c:v>ott</c:v>
                </c:pt>
                <c:pt idx="9">
                  <c:v>nov</c:v>
                </c:pt>
              </c:strCache>
            </c:strRef>
          </c:cat>
          <c:val>
            <c:numRef>
              <c:f>Mesi!$S$36:$AB$36</c:f>
              <c:numCache>
                <c:formatCode>General</c:formatCode>
                <c:ptCount val="10"/>
                <c:pt idx="2">
                  <c:v>7</c:v>
                </c:pt>
              </c:numCache>
            </c:numRef>
          </c:val>
          <c:extLst>
            <c:ext xmlns:c16="http://schemas.microsoft.com/office/drawing/2014/chart" uri="{C3380CC4-5D6E-409C-BE32-E72D297353CC}">
              <c16:uniqueId val="{00000004-989F-4059-BBBA-FE9E6C6E24F9}"/>
            </c:ext>
          </c:extLst>
        </c:ser>
        <c:ser>
          <c:idx val="5"/>
          <c:order val="5"/>
          <c:tx>
            <c:strRef>
              <c:f>Mesi!$Q$37:$R$37</c:f>
              <c:strCache>
                <c:ptCount val="2"/>
                <c:pt idx="0">
                  <c:v>RIPARAZIONE VEICOLI</c:v>
                </c:pt>
              </c:strCache>
            </c:strRef>
          </c:tx>
          <c:spPr>
            <a:solidFill>
              <a:schemeClr val="accent6"/>
            </a:solidFill>
            <a:ln>
              <a:noFill/>
            </a:ln>
            <a:effectLst/>
          </c:spPr>
          <c:invertIfNegative val="0"/>
          <c:cat>
            <c:strRef>
              <c:f>Mesi!$S$31:$AB$31</c:f>
              <c:strCache>
                <c:ptCount val="10"/>
                <c:pt idx="0">
                  <c:v>feb</c:v>
                </c:pt>
                <c:pt idx="1">
                  <c:v>mar</c:v>
                </c:pt>
                <c:pt idx="2">
                  <c:v>apr</c:v>
                </c:pt>
                <c:pt idx="3">
                  <c:v>mag</c:v>
                </c:pt>
                <c:pt idx="4">
                  <c:v>giu</c:v>
                </c:pt>
                <c:pt idx="5">
                  <c:v>lug</c:v>
                </c:pt>
                <c:pt idx="6">
                  <c:v>ago</c:v>
                </c:pt>
                <c:pt idx="7">
                  <c:v>sett</c:v>
                </c:pt>
                <c:pt idx="8">
                  <c:v>ott</c:v>
                </c:pt>
                <c:pt idx="9">
                  <c:v>nov</c:v>
                </c:pt>
              </c:strCache>
            </c:strRef>
          </c:cat>
          <c:val>
            <c:numRef>
              <c:f>Mesi!$S$37:$AB$37</c:f>
              <c:numCache>
                <c:formatCode>General</c:formatCode>
                <c:ptCount val="10"/>
                <c:pt idx="5">
                  <c:v>1</c:v>
                </c:pt>
              </c:numCache>
            </c:numRef>
          </c:val>
          <c:extLst>
            <c:ext xmlns:c16="http://schemas.microsoft.com/office/drawing/2014/chart" uri="{C3380CC4-5D6E-409C-BE32-E72D297353CC}">
              <c16:uniqueId val="{00000005-989F-4059-BBBA-FE9E6C6E24F9}"/>
            </c:ext>
          </c:extLst>
        </c:ser>
        <c:ser>
          <c:idx val="6"/>
          <c:order val="6"/>
          <c:tx>
            <c:strRef>
              <c:f>Mesi!$Q$38:$R$38</c:f>
              <c:strCache>
                <c:ptCount val="2"/>
                <c:pt idx="0">
                  <c:v>TRASLOCHI</c:v>
                </c:pt>
              </c:strCache>
            </c:strRef>
          </c:tx>
          <c:spPr>
            <a:solidFill>
              <a:schemeClr val="accent1">
                <a:lumMod val="60000"/>
              </a:schemeClr>
            </a:solidFill>
            <a:ln>
              <a:noFill/>
            </a:ln>
            <a:effectLst/>
          </c:spPr>
          <c:invertIfNegative val="0"/>
          <c:cat>
            <c:strRef>
              <c:f>Mesi!$S$31:$AB$31</c:f>
              <c:strCache>
                <c:ptCount val="10"/>
                <c:pt idx="0">
                  <c:v>feb</c:v>
                </c:pt>
                <c:pt idx="1">
                  <c:v>mar</c:v>
                </c:pt>
                <c:pt idx="2">
                  <c:v>apr</c:v>
                </c:pt>
                <c:pt idx="3">
                  <c:v>mag</c:v>
                </c:pt>
                <c:pt idx="4">
                  <c:v>giu</c:v>
                </c:pt>
                <c:pt idx="5">
                  <c:v>lug</c:v>
                </c:pt>
                <c:pt idx="6">
                  <c:v>ago</c:v>
                </c:pt>
                <c:pt idx="7">
                  <c:v>sett</c:v>
                </c:pt>
                <c:pt idx="8">
                  <c:v>ott</c:v>
                </c:pt>
                <c:pt idx="9">
                  <c:v>nov</c:v>
                </c:pt>
              </c:strCache>
            </c:strRef>
          </c:cat>
          <c:val>
            <c:numRef>
              <c:f>Mesi!$S$38:$AB$38</c:f>
              <c:numCache>
                <c:formatCode>General</c:formatCode>
                <c:ptCount val="10"/>
                <c:pt idx="1">
                  <c:v>1</c:v>
                </c:pt>
              </c:numCache>
            </c:numRef>
          </c:val>
          <c:extLst>
            <c:ext xmlns:c16="http://schemas.microsoft.com/office/drawing/2014/chart" uri="{C3380CC4-5D6E-409C-BE32-E72D297353CC}">
              <c16:uniqueId val="{00000006-989F-4059-BBBA-FE9E6C6E24F9}"/>
            </c:ext>
          </c:extLst>
        </c:ser>
        <c:ser>
          <c:idx val="7"/>
          <c:order val="7"/>
          <c:tx>
            <c:strRef>
              <c:f>Mesi!$Q$39:$R$39</c:f>
              <c:strCache>
                <c:ptCount val="2"/>
                <c:pt idx="0">
                  <c:v>TRASPORTI E MAGAZZINI</c:v>
                </c:pt>
              </c:strCache>
            </c:strRef>
          </c:tx>
          <c:spPr>
            <a:solidFill>
              <a:schemeClr val="accent2">
                <a:lumMod val="60000"/>
              </a:schemeClr>
            </a:solidFill>
            <a:ln>
              <a:noFill/>
            </a:ln>
            <a:effectLst/>
          </c:spPr>
          <c:invertIfNegative val="0"/>
          <c:cat>
            <c:strRef>
              <c:f>Mesi!$S$31:$AB$31</c:f>
              <c:strCache>
                <c:ptCount val="10"/>
                <c:pt idx="0">
                  <c:v>feb</c:v>
                </c:pt>
                <c:pt idx="1">
                  <c:v>mar</c:v>
                </c:pt>
                <c:pt idx="2">
                  <c:v>apr</c:v>
                </c:pt>
                <c:pt idx="3">
                  <c:v>mag</c:v>
                </c:pt>
                <c:pt idx="4">
                  <c:v>giu</c:v>
                </c:pt>
                <c:pt idx="5">
                  <c:v>lug</c:v>
                </c:pt>
                <c:pt idx="6">
                  <c:v>ago</c:v>
                </c:pt>
                <c:pt idx="7">
                  <c:v>sett</c:v>
                </c:pt>
                <c:pt idx="8">
                  <c:v>ott</c:v>
                </c:pt>
                <c:pt idx="9">
                  <c:v>nov</c:v>
                </c:pt>
              </c:strCache>
            </c:strRef>
          </c:cat>
          <c:val>
            <c:numRef>
              <c:f>Mesi!$S$39:$AB$39</c:f>
              <c:numCache>
                <c:formatCode>General</c:formatCode>
                <c:ptCount val="10"/>
                <c:pt idx="0">
                  <c:v>1</c:v>
                </c:pt>
              </c:numCache>
            </c:numRef>
          </c:val>
          <c:extLst>
            <c:ext xmlns:c16="http://schemas.microsoft.com/office/drawing/2014/chart" uri="{C3380CC4-5D6E-409C-BE32-E72D297353CC}">
              <c16:uniqueId val="{00000007-989F-4059-BBBA-FE9E6C6E24F9}"/>
            </c:ext>
          </c:extLst>
        </c:ser>
        <c:dLbls>
          <c:showLegendKey val="0"/>
          <c:showVal val="0"/>
          <c:showCatName val="0"/>
          <c:showSerName val="0"/>
          <c:showPercent val="0"/>
          <c:showBubbleSize val="0"/>
        </c:dLbls>
        <c:gapWidth val="219"/>
        <c:overlap val="100"/>
        <c:axId val="471625631"/>
        <c:axId val="471627551"/>
      </c:barChart>
      <c:catAx>
        <c:axId val="4716256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71627551"/>
        <c:crosses val="autoZero"/>
        <c:auto val="1"/>
        <c:lblAlgn val="ctr"/>
        <c:lblOffset val="100"/>
        <c:noMultiLvlLbl val="0"/>
      </c:catAx>
      <c:valAx>
        <c:axId val="4716275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71625631"/>
        <c:crosses val="autoZero"/>
        <c:crossBetween val="between"/>
      </c:valAx>
      <c:spPr>
        <a:noFill/>
        <a:ln>
          <a:noFill/>
        </a:ln>
        <a:effectLst/>
      </c:spPr>
    </c:plotArea>
    <c:legend>
      <c:legendPos val="b"/>
      <c:layout>
        <c:manualLayout>
          <c:xMode val="edge"/>
          <c:yMode val="edge"/>
          <c:x val="4.1149491298079856E-2"/>
          <c:y val="0.82291557305336838"/>
          <c:w val="0.93435290060726928"/>
          <c:h val="0.149306649168853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b="1" i="0" u="none" strike="noStrike" baseline="0">
                <a:solidFill>
                  <a:srgbClr val="333333"/>
                </a:solidFill>
                <a:latin typeface="Calibri"/>
                <a:ea typeface="Calibri"/>
                <a:cs typeface="Calibri"/>
              </a:defRPr>
            </a:pPr>
            <a:r>
              <a:rPr lang="en-GB" sz="1050"/>
              <a:t>Casi per tipo di luogo di lavoro (anno 2021)</a:t>
            </a:r>
          </a:p>
        </c:rich>
      </c:tx>
      <c:layout>
        <c:manualLayout>
          <c:xMode val="edge"/>
          <c:yMode val="edge"/>
          <c:x val="0.24665891947261898"/>
          <c:y val="0"/>
        </c:manualLayout>
      </c:layout>
      <c:overlay val="0"/>
      <c:spPr>
        <a:noFill/>
        <a:ln w="25400">
          <a:noFill/>
        </a:ln>
      </c:spPr>
    </c:title>
    <c:autoTitleDeleted val="0"/>
    <c:plotArea>
      <c:layout>
        <c:manualLayout>
          <c:layoutTarget val="inner"/>
          <c:xMode val="edge"/>
          <c:yMode val="edge"/>
          <c:x val="0.21121134025342497"/>
          <c:y val="0.10215848869960242"/>
          <c:w val="0.76176222716993558"/>
          <c:h val="0.83885068889955228"/>
        </c:manualLayout>
      </c:layout>
      <c:barChart>
        <c:barDir val="bar"/>
        <c:grouping val="clustered"/>
        <c:varyColors val="0"/>
        <c:ser>
          <c:idx val="0"/>
          <c:order val="0"/>
          <c:tx>
            <c:strRef>
              <c:f>Luogo!$C$33</c:f>
              <c:strCache>
                <c:ptCount val="1"/>
                <c:pt idx="0">
                  <c:v>N.</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w="25400">
                <a:noFill/>
              </a:ln>
            </c:spPr>
            <c:txPr>
              <a:bodyPr wrap="square" lIns="38100" tIns="19050" rIns="38100" bIns="19050" anchor="ctr">
                <a:spAutoFit/>
              </a:bodyPr>
              <a:lstStyle/>
              <a:p>
                <a:pPr>
                  <a:defRPr sz="900" b="1" i="0" u="none" strike="noStrike" baseline="0">
                    <a:solidFill>
                      <a:srgbClr val="FFFFFF"/>
                    </a:solidFill>
                    <a:latin typeface="Calibri"/>
                    <a:ea typeface="Calibri"/>
                    <a:cs typeface="Calibri"/>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Luogo!$B$34:$B$46</c:f>
              <c:strCache>
                <c:ptCount val="13"/>
                <c:pt idx="0">
                  <c:v>Allevamento</c:v>
                </c:pt>
                <c:pt idx="1">
                  <c:v>Autocisterna</c:v>
                </c:pt>
                <c:pt idx="2">
                  <c:v>Cantina</c:v>
                </c:pt>
                <c:pt idx="3">
                  <c:v>Centrale termica</c:v>
                </c:pt>
                <c:pt idx="4">
                  <c:v>Centro raccolta rifiuti</c:v>
                </c:pt>
                <c:pt idx="5">
                  <c:v>Strada </c:v>
                </c:pt>
                <c:pt idx="6">
                  <c:v>Zona boschiva</c:v>
                </c:pt>
                <c:pt idx="7">
                  <c:v>Raccordo autostradale</c:v>
                </c:pt>
                <c:pt idx="8">
                  <c:v>Magazzino</c:v>
                </c:pt>
                <c:pt idx="9">
                  <c:v>Luogo di produzione</c:v>
                </c:pt>
                <c:pt idx="10">
                  <c:v>Piazzale</c:v>
                </c:pt>
                <c:pt idx="11">
                  <c:v>Fondo agricolo</c:v>
                </c:pt>
                <c:pt idx="12">
                  <c:v>Cantiere</c:v>
                </c:pt>
              </c:strCache>
            </c:strRef>
          </c:cat>
          <c:val>
            <c:numRef>
              <c:f>Luogo!$C$34:$C$46</c:f>
              <c:numCache>
                <c:formatCode>General</c:formatCode>
                <c:ptCount val="13"/>
                <c:pt idx="0">
                  <c:v>1</c:v>
                </c:pt>
                <c:pt idx="1">
                  <c:v>1</c:v>
                </c:pt>
                <c:pt idx="2">
                  <c:v>1</c:v>
                </c:pt>
                <c:pt idx="3">
                  <c:v>1</c:v>
                </c:pt>
                <c:pt idx="4">
                  <c:v>1</c:v>
                </c:pt>
                <c:pt idx="5">
                  <c:v>1</c:v>
                </c:pt>
                <c:pt idx="6">
                  <c:v>1</c:v>
                </c:pt>
                <c:pt idx="7">
                  <c:v>1</c:v>
                </c:pt>
                <c:pt idx="8">
                  <c:v>4</c:v>
                </c:pt>
                <c:pt idx="9">
                  <c:v>4</c:v>
                </c:pt>
                <c:pt idx="10">
                  <c:v>4</c:v>
                </c:pt>
                <c:pt idx="11">
                  <c:v>5</c:v>
                </c:pt>
                <c:pt idx="12">
                  <c:v>9</c:v>
                </c:pt>
              </c:numCache>
            </c:numRef>
          </c:val>
          <c:extLst>
            <c:ext xmlns:c16="http://schemas.microsoft.com/office/drawing/2014/chart" uri="{C3380CC4-5D6E-409C-BE32-E72D297353CC}">
              <c16:uniqueId val="{00000000-759F-4DED-8E27-FF09504C79E6}"/>
            </c:ext>
          </c:extLst>
        </c:ser>
        <c:dLbls>
          <c:showLegendKey val="0"/>
          <c:showVal val="0"/>
          <c:showCatName val="0"/>
          <c:showSerName val="0"/>
          <c:showPercent val="0"/>
          <c:showBubbleSize val="0"/>
        </c:dLbls>
        <c:gapWidth val="65"/>
        <c:axId val="572342776"/>
        <c:axId val="1"/>
      </c:barChart>
      <c:catAx>
        <c:axId val="572342776"/>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it-IT"/>
          </a:p>
        </c:txPr>
        <c:crossAx val="1"/>
        <c:crosses val="autoZero"/>
        <c:auto val="1"/>
        <c:lblAlgn val="ctr"/>
        <c:lblOffset val="100"/>
        <c:noMultiLvlLbl val="0"/>
      </c:catAx>
      <c:valAx>
        <c:axId val="1"/>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rgbClr val="333333"/>
                </a:solidFill>
                <a:latin typeface="Calibri"/>
                <a:ea typeface="Calibri"/>
                <a:cs typeface="Calibri"/>
              </a:defRPr>
            </a:pPr>
            <a:endParaRPr lang="it-IT"/>
          </a:p>
        </c:txPr>
        <c:crossAx val="572342776"/>
        <c:crosses val="autoZero"/>
        <c:crossBetween val="between"/>
      </c:valAx>
      <c:spPr>
        <a:noFill/>
        <a:ln w="25400">
          <a:noFill/>
        </a:ln>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0000000000001" l="0.70000000000000062" r="0.70000000000000062" t="0.750000000000001"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b="1" i="0" u="none" strike="noStrike" baseline="0">
                <a:solidFill>
                  <a:srgbClr val="333333"/>
                </a:solidFill>
                <a:latin typeface="Calibri"/>
                <a:ea typeface="Calibri"/>
                <a:cs typeface="Calibri"/>
              </a:defRPr>
            </a:pPr>
            <a:r>
              <a:rPr lang="en-GB" sz="1050"/>
              <a:t>Luogo di accadimento (Anno 2022)</a:t>
            </a:r>
          </a:p>
        </c:rich>
      </c:tx>
      <c:overlay val="0"/>
      <c:spPr>
        <a:noFill/>
        <a:ln w="25400">
          <a:noFill/>
        </a:ln>
      </c:spPr>
    </c:title>
    <c:autoTitleDeleted val="0"/>
    <c:plotArea>
      <c:layout>
        <c:manualLayout>
          <c:layoutTarget val="inner"/>
          <c:xMode val="edge"/>
          <c:yMode val="edge"/>
          <c:x val="0.34338210343104686"/>
          <c:y val="0.14372469635627533"/>
          <c:w val="0.62123327109281001"/>
          <c:h val="0.77327935222672062"/>
        </c:manualLayout>
      </c:layout>
      <c:barChart>
        <c:barDir val="bar"/>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w="25400">
                <a:noFill/>
              </a:ln>
            </c:spPr>
            <c:txPr>
              <a:bodyPr wrap="square" lIns="38100" tIns="19050" rIns="38100" bIns="19050" anchor="ctr">
                <a:spAutoFit/>
              </a:bodyPr>
              <a:lstStyle/>
              <a:p>
                <a:pPr>
                  <a:defRPr sz="900" b="1" i="0" u="none" strike="noStrike" baseline="0">
                    <a:solidFill>
                      <a:srgbClr val="FFFFFF"/>
                    </a:solidFill>
                    <a:latin typeface="Calibri"/>
                    <a:ea typeface="Calibri"/>
                    <a:cs typeface="Calibri"/>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Luogo!$B$17:$B$26</c:f>
              <c:strCache>
                <c:ptCount val="10"/>
                <c:pt idx="0">
                  <c:v>Strada Pubblica</c:v>
                </c:pt>
                <c:pt idx="1">
                  <c:v>Cantiere mobile manutenzione verde</c:v>
                </c:pt>
                <c:pt idx="2">
                  <c:v>Cantiere autostradale</c:v>
                </c:pt>
                <c:pt idx="3">
                  <c:v>Civile abitazione</c:v>
                </c:pt>
                <c:pt idx="4">
                  <c:v>Istituto di credito</c:v>
                </c:pt>
                <c:pt idx="5">
                  <c:v>Strada pubblica</c:v>
                </c:pt>
                <c:pt idx="6">
                  <c:v>Capannone industriale</c:v>
                </c:pt>
                <c:pt idx="7">
                  <c:v>Cantiere edile</c:v>
                </c:pt>
                <c:pt idx="8">
                  <c:v>Piazzale scarico merci</c:v>
                </c:pt>
                <c:pt idx="9">
                  <c:v>Fondo agricolo</c:v>
                </c:pt>
              </c:strCache>
            </c:strRef>
          </c:cat>
          <c:val>
            <c:numRef>
              <c:f>Luogo!$C$17:$C$26</c:f>
              <c:numCache>
                <c:formatCode>General</c:formatCode>
                <c:ptCount val="10"/>
                <c:pt idx="0">
                  <c:v>1</c:v>
                </c:pt>
                <c:pt idx="1">
                  <c:v>1</c:v>
                </c:pt>
                <c:pt idx="2">
                  <c:v>1</c:v>
                </c:pt>
                <c:pt idx="3">
                  <c:v>1</c:v>
                </c:pt>
                <c:pt idx="4">
                  <c:v>1</c:v>
                </c:pt>
                <c:pt idx="5">
                  <c:v>1</c:v>
                </c:pt>
                <c:pt idx="6">
                  <c:v>2</c:v>
                </c:pt>
                <c:pt idx="7">
                  <c:v>4</c:v>
                </c:pt>
                <c:pt idx="8">
                  <c:v>4</c:v>
                </c:pt>
                <c:pt idx="9">
                  <c:v>14</c:v>
                </c:pt>
              </c:numCache>
            </c:numRef>
          </c:val>
          <c:extLst>
            <c:ext xmlns:c16="http://schemas.microsoft.com/office/drawing/2014/chart" uri="{C3380CC4-5D6E-409C-BE32-E72D297353CC}">
              <c16:uniqueId val="{00000000-6C1B-468A-959C-922C55D47099}"/>
            </c:ext>
          </c:extLst>
        </c:ser>
        <c:dLbls>
          <c:showLegendKey val="0"/>
          <c:showVal val="0"/>
          <c:showCatName val="0"/>
          <c:showSerName val="0"/>
          <c:showPercent val="0"/>
          <c:showBubbleSize val="0"/>
        </c:dLbls>
        <c:gapWidth val="65"/>
        <c:axId val="572348024"/>
        <c:axId val="1"/>
      </c:barChart>
      <c:catAx>
        <c:axId val="572348024"/>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it-IT"/>
          </a:p>
        </c:txPr>
        <c:crossAx val="1"/>
        <c:crosses val="autoZero"/>
        <c:auto val="1"/>
        <c:lblAlgn val="ctr"/>
        <c:lblOffset val="100"/>
        <c:noMultiLvlLbl val="0"/>
      </c:catAx>
      <c:valAx>
        <c:axId val="1"/>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rgbClr val="333333"/>
                </a:solidFill>
                <a:latin typeface="Calibri"/>
                <a:ea typeface="Calibri"/>
                <a:cs typeface="Calibri"/>
              </a:defRPr>
            </a:pPr>
            <a:endParaRPr lang="it-IT"/>
          </a:p>
        </c:txPr>
        <c:crossAx val="572348024"/>
        <c:crosses val="autoZero"/>
        <c:crossBetween val="between"/>
      </c:valAx>
      <c:spPr>
        <a:noFill/>
        <a:ln w="25400">
          <a:noFill/>
        </a:ln>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000000000000056" l="0.70000000000000051" r="0.70000000000000051" t="0.75000000000000056" header="0.30000000000000027" footer="0.30000000000000027"/>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it-IT" b="1"/>
              <a:t>Luogo</a:t>
            </a:r>
            <a:r>
              <a:rPr lang="it-IT" b="1" baseline="0"/>
              <a:t> dell'evento 2023</a:t>
            </a:r>
            <a:endParaRPr lang="it-IT"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it-IT"/>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Luogo!$B$4:$B$11</c:f>
              <c:strCache>
                <c:ptCount val="8"/>
                <c:pt idx="0">
                  <c:v>CANTIERE EDILE</c:v>
                </c:pt>
                <c:pt idx="1">
                  <c:v>FONDO AGRICOLO</c:v>
                </c:pt>
                <c:pt idx="2">
                  <c:v>PIAZZALE SCARICO MERCI</c:v>
                </c:pt>
                <c:pt idx="3">
                  <c:v>CANTIERE MOBILE MANUTENZIONE</c:v>
                </c:pt>
                <c:pt idx="4">
                  <c:v>CARROZZERIA</c:v>
                </c:pt>
                <c:pt idx="5">
                  <c:v>RISTORANTE</c:v>
                </c:pt>
                <c:pt idx="6">
                  <c:v>IMPIANTO LAVAGGIO CISTERNE</c:v>
                </c:pt>
                <c:pt idx="7">
                  <c:v>STRADA PUBBLICA</c:v>
                </c:pt>
              </c:strCache>
            </c:strRef>
          </c:cat>
          <c:val>
            <c:numRef>
              <c:f>Luogo!$C$4:$C$11</c:f>
              <c:numCache>
                <c:formatCode>General</c:formatCode>
                <c:ptCount val="8"/>
                <c:pt idx="0">
                  <c:v>12</c:v>
                </c:pt>
                <c:pt idx="1">
                  <c:v>9</c:v>
                </c:pt>
                <c:pt idx="2">
                  <c:v>5</c:v>
                </c:pt>
                <c:pt idx="3">
                  <c:v>1</c:v>
                </c:pt>
                <c:pt idx="4">
                  <c:v>1</c:v>
                </c:pt>
                <c:pt idx="5">
                  <c:v>1</c:v>
                </c:pt>
                <c:pt idx="6">
                  <c:v>1</c:v>
                </c:pt>
                <c:pt idx="7">
                  <c:v>1</c:v>
                </c:pt>
              </c:numCache>
            </c:numRef>
          </c:val>
          <c:extLst>
            <c:ext xmlns:c16="http://schemas.microsoft.com/office/drawing/2014/chart" uri="{C3380CC4-5D6E-409C-BE32-E72D297353CC}">
              <c16:uniqueId val="{00000000-20E8-49EE-8861-85457F245BC9}"/>
            </c:ext>
          </c:extLst>
        </c:ser>
        <c:dLbls>
          <c:showLegendKey val="0"/>
          <c:showVal val="0"/>
          <c:showCatName val="0"/>
          <c:showSerName val="0"/>
          <c:showPercent val="0"/>
          <c:showBubbleSize val="0"/>
        </c:dLbls>
        <c:gapWidth val="150"/>
        <c:shape val="box"/>
        <c:axId val="685018704"/>
        <c:axId val="685019784"/>
        <c:axId val="0"/>
      </c:bar3DChart>
      <c:catAx>
        <c:axId val="68501870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85019784"/>
        <c:crosses val="autoZero"/>
        <c:auto val="1"/>
        <c:lblAlgn val="ctr"/>
        <c:lblOffset val="100"/>
        <c:noMultiLvlLbl val="0"/>
      </c:catAx>
      <c:valAx>
        <c:axId val="6850197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850187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dk1">
          <a:lumMod val="75000"/>
          <a:lumOff val="25000"/>
        </a:schemeClr>
      </a:solidFill>
      <a:round/>
    </a:ln>
    <a:effectLst/>
  </c:spPr>
  <c:txPr>
    <a:bodyPr/>
    <a:lstStyle/>
    <a:p>
      <a:pPr>
        <a:defRPr/>
      </a:pPr>
      <a:endParaRPr lang="it-IT"/>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rgbClr val="333333"/>
                </a:solidFill>
                <a:latin typeface="Calibri"/>
                <a:ea typeface="Calibri"/>
                <a:cs typeface="Calibri"/>
              </a:defRPr>
            </a:pPr>
            <a:r>
              <a:rPr lang="en-GB"/>
              <a:t>Casi per rapporto di lavoro (2021 - 2022 - 2023 -2024)</a:t>
            </a:r>
          </a:p>
        </c:rich>
      </c:tx>
      <c:overlay val="0"/>
      <c:spPr>
        <a:noFill/>
        <a:ln w="25400">
          <a:noFill/>
        </a:ln>
        <a:effectLst/>
      </c:spPr>
      <c:txPr>
        <a:bodyPr rot="0" spcFirstLastPara="1" vertOverflow="ellipsis" vert="horz" wrap="square" anchor="ctr" anchorCtr="1"/>
        <a:lstStyle/>
        <a:p>
          <a:pPr>
            <a:defRPr sz="1400" b="1" i="0" u="none" strike="noStrike" kern="1200" baseline="0">
              <a:solidFill>
                <a:srgbClr val="333333"/>
              </a:solidFill>
              <a:latin typeface="Calibri"/>
              <a:ea typeface="Calibri"/>
              <a:cs typeface="Calibri"/>
            </a:defRPr>
          </a:pPr>
          <a:endParaRPr lang="it-IT"/>
        </a:p>
      </c:txPr>
    </c:title>
    <c:autoTitleDeleted val="0"/>
    <c:plotArea>
      <c:layout>
        <c:manualLayout>
          <c:layoutTarget val="inner"/>
          <c:xMode val="edge"/>
          <c:yMode val="edge"/>
          <c:x val="0.15037379602356116"/>
          <c:y val="9.4950802954857708E-2"/>
          <c:w val="0.80241123977991224"/>
          <c:h val="0.80376317434752953"/>
        </c:manualLayout>
      </c:layout>
      <c:barChart>
        <c:barDir val="bar"/>
        <c:grouping val="clustered"/>
        <c:varyColors val="0"/>
        <c:ser>
          <c:idx val="0"/>
          <c:order val="0"/>
          <c:tx>
            <c:strRef>
              <c:f>RappLav!$C$30</c:f>
              <c:strCache>
                <c:ptCount val="1"/>
                <c:pt idx="0">
                  <c:v>2021</c:v>
                </c:pt>
              </c:strCache>
            </c:strRef>
          </c:tx>
          <c:spPr>
            <a:solidFill>
              <a:schemeClr val="accent6"/>
            </a:solidFill>
            <a:ln>
              <a:noFill/>
            </a:ln>
            <a:effectLst/>
          </c:spPr>
          <c:invertIfNegative val="0"/>
          <c:dLbls>
            <c:delete val="1"/>
          </c:dLbls>
          <c:cat>
            <c:strRef>
              <c:f>RappLav!$B$31:$B$41</c:f>
              <c:strCache>
                <c:ptCount val="11"/>
                <c:pt idx="0">
                  <c:v>Dipendente</c:v>
                </c:pt>
                <c:pt idx="1">
                  <c:v>Datore di lavoro</c:v>
                </c:pt>
                <c:pt idx="2">
                  <c:v>Socio lavoratore</c:v>
                </c:pt>
                <c:pt idx="3">
                  <c:v>Autonomo</c:v>
                </c:pt>
                <c:pt idx="4">
                  <c:v>Stagionale</c:v>
                </c:pt>
                <c:pt idx="5">
                  <c:v>Somministrato</c:v>
                </c:pt>
                <c:pt idx="6">
                  <c:v>Irregolare</c:v>
                </c:pt>
                <c:pt idx="7">
                  <c:v>Pensionato</c:v>
                </c:pt>
                <c:pt idx="8">
                  <c:v>Apprendista</c:v>
                </c:pt>
                <c:pt idx="9">
                  <c:v>Familiare</c:v>
                </c:pt>
                <c:pt idx="10">
                  <c:v>In accertamento</c:v>
                </c:pt>
              </c:strCache>
            </c:strRef>
          </c:cat>
          <c:val>
            <c:numRef>
              <c:f>RappLav!$C$31:$C$40</c:f>
              <c:numCache>
                <c:formatCode>General</c:formatCode>
                <c:ptCount val="10"/>
                <c:pt idx="0">
                  <c:v>18</c:v>
                </c:pt>
                <c:pt idx="1">
                  <c:v>8</c:v>
                </c:pt>
                <c:pt idx="2">
                  <c:v>2</c:v>
                </c:pt>
                <c:pt idx="4">
                  <c:v>1</c:v>
                </c:pt>
                <c:pt idx="5">
                  <c:v>1</c:v>
                </c:pt>
                <c:pt idx="6">
                  <c:v>1</c:v>
                </c:pt>
                <c:pt idx="7">
                  <c:v>3</c:v>
                </c:pt>
              </c:numCache>
            </c:numRef>
          </c:val>
          <c:extLst>
            <c:ext xmlns:c16="http://schemas.microsoft.com/office/drawing/2014/chart" uri="{C3380CC4-5D6E-409C-BE32-E72D297353CC}">
              <c16:uniqueId val="{00000000-A9A8-46DF-8778-89A3C4E4A781}"/>
            </c:ext>
          </c:extLst>
        </c:ser>
        <c:ser>
          <c:idx val="1"/>
          <c:order val="1"/>
          <c:tx>
            <c:strRef>
              <c:f>RappLav!$D$30</c:f>
              <c:strCache>
                <c:ptCount val="1"/>
                <c:pt idx="0">
                  <c:v>2022</c:v>
                </c:pt>
              </c:strCache>
            </c:strRef>
          </c:tx>
          <c:spPr>
            <a:solidFill>
              <a:schemeClr val="accent5"/>
            </a:solidFill>
            <a:ln>
              <a:noFill/>
            </a:ln>
            <a:effectLst/>
          </c:spPr>
          <c:invertIfNegative val="0"/>
          <c:dLbls>
            <c:delete val="1"/>
          </c:dLbls>
          <c:cat>
            <c:strRef>
              <c:f>RappLav!$B$31:$B$41</c:f>
              <c:strCache>
                <c:ptCount val="11"/>
                <c:pt idx="0">
                  <c:v>Dipendente</c:v>
                </c:pt>
                <c:pt idx="1">
                  <c:v>Datore di lavoro</c:v>
                </c:pt>
                <c:pt idx="2">
                  <c:v>Socio lavoratore</c:v>
                </c:pt>
                <c:pt idx="3">
                  <c:v>Autonomo</c:v>
                </c:pt>
                <c:pt idx="4">
                  <c:v>Stagionale</c:v>
                </c:pt>
                <c:pt idx="5">
                  <c:v>Somministrato</c:v>
                </c:pt>
                <c:pt idx="6">
                  <c:v>Irregolare</c:v>
                </c:pt>
                <c:pt idx="7">
                  <c:v>Pensionato</c:v>
                </c:pt>
                <c:pt idx="8">
                  <c:v>Apprendista</c:v>
                </c:pt>
                <c:pt idx="9">
                  <c:v>Familiare</c:v>
                </c:pt>
                <c:pt idx="10">
                  <c:v>In accertamento</c:v>
                </c:pt>
              </c:strCache>
            </c:strRef>
          </c:cat>
          <c:val>
            <c:numRef>
              <c:f>RappLav!$D$31:$D$40</c:f>
              <c:numCache>
                <c:formatCode>General</c:formatCode>
                <c:ptCount val="10"/>
                <c:pt idx="0">
                  <c:v>10</c:v>
                </c:pt>
                <c:pt idx="1">
                  <c:v>12</c:v>
                </c:pt>
                <c:pt idx="2">
                  <c:v>1</c:v>
                </c:pt>
                <c:pt idx="3">
                  <c:v>1</c:v>
                </c:pt>
                <c:pt idx="4">
                  <c:v>2</c:v>
                </c:pt>
                <c:pt idx="7">
                  <c:v>4</c:v>
                </c:pt>
              </c:numCache>
            </c:numRef>
          </c:val>
          <c:extLst>
            <c:ext xmlns:c16="http://schemas.microsoft.com/office/drawing/2014/chart" uri="{C3380CC4-5D6E-409C-BE32-E72D297353CC}">
              <c16:uniqueId val="{00000001-A9A8-46DF-8778-89A3C4E4A781}"/>
            </c:ext>
          </c:extLst>
        </c:ser>
        <c:ser>
          <c:idx val="2"/>
          <c:order val="2"/>
          <c:tx>
            <c:strRef>
              <c:f>RappLav!$E$30</c:f>
              <c:strCache>
                <c:ptCount val="1"/>
                <c:pt idx="0">
                  <c:v>2023</c:v>
                </c:pt>
              </c:strCache>
            </c:strRef>
          </c:tx>
          <c:spPr>
            <a:solidFill>
              <a:schemeClr val="accent4"/>
            </a:solidFill>
            <a:ln>
              <a:noFill/>
            </a:ln>
            <a:effectLst/>
          </c:spPr>
          <c:invertIfNegative val="0"/>
          <c:dLbls>
            <c:delete val="1"/>
          </c:dLbls>
          <c:cat>
            <c:strRef>
              <c:f>RappLav!$B$31:$B$41</c:f>
              <c:strCache>
                <c:ptCount val="11"/>
                <c:pt idx="0">
                  <c:v>Dipendente</c:v>
                </c:pt>
                <c:pt idx="1">
                  <c:v>Datore di lavoro</c:v>
                </c:pt>
                <c:pt idx="2">
                  <c:v>Socio lavoratore</c:v>
                </c:pt>
                <c:pt idx="3">
                  <c:v>Autonomo</c:v>
                </c:pt>
                <c:pt idx="4">
                  <c:v>Stagionale</c:v>
                </c:pt>
                <c:pt idx="5">
                  <c:v>Somministrato</c:v>
                </c:pt>
                <c:pt idx="6">
                  <c:v>Irregolare</c:v>
                </c:pt>
                <c:pt idx="7">
                  <c:v>Pensionato</c:v>
                </c:pt>
                <c:pt idx="8">
                  <c:v>Apprendista</c:v>
                </c:pt>
                <c:pt idx="9">
                  <c:v>Familiare</c:v>
                </c:pt>
                <c:pt idx="10">
                  <c:v>In accertamento</c:v>
                </c:pt>
              </c:strCache>
            </c:strRef>
          </c:cat>
          <c:val>
            <c:numRef>
              <c:f>RappLav!$E$31:$E$40</c:f>
              <c:numCache>
                <c:formatCode>General</c:formatCode>
                <c:ptCount val="10"/>
                <c:pt idx="0">
                  <c:v>18</c:v>
                </c:pt>
                <c:pt idx="1">
                  <c:v>5</c:v>
                </c:pt>
                <c:pt idx="3">
                  <c:v>4</c:v>
                </c:pt>
                <c:pt idx="5">
                  <c:v>1</c:v>
                </c:pt>
                <c:pt idx="6">
                  <c:v>1</c:v>
                </c:pt>
                <c:pt idx="9">
                  <c:v>2</c:v>
                </c:pt>
              </c:numCache>
            </c:numRef>
          </c:val>
          <c:extLst>
            <c:ext xmlns:c16="http://schemas.microsoft.com/office/drawing/2014/chart" uri="{C3380CC4-5D6E-409C-BE32-E72D297353CC}">
              <c16:uniqueId val="{00000002-A9A8-46DF-8778-89A3C4E4A781}"/>
            </c:ext>
          </c:extLst>
        </c:ser>
        <c:ser>
          <c:idx val="3"/>
          <c:order val="3"/>
          <c:tx>
            <c:strRef>
              <c:f>RappLav!$F$30</c:f>
              <c:strCache>
                <c:ptCount val="1"/>
                <c:pt idx="0">
                  <c:v>2024</c:v>
                </c:pt>
              </c:strCache>
            </c:strRef>
          </c:tx>
          <c:spPr>
            <a:solidFill>
              <a:schemeClr val="accent6">
                <a:lumMod val="60000"/>
              </a:schemeClr>
            </a:solidFill>
            <a:ln>
              <a:noFill/>
            </a:ln>
            <a:effectLst/>
          </c:spPr>
          <c:invertIfNegative val="0"/>
          <c:dLbls>
            <c:delete val="1"/>
          </c:dLbls>
          <c:cat>
            <c:strRef>
              <c:f>RappLav!$B$31:$B$41</c:f>
              <c:strCache>
                <c:ptCount val="11"/>
                <c:pt idx="0">
                  <c:v>Dipendente</c:v>
                </c:pt>
                <c:pt idx="1">
                  <c:v>Datore di lavoro</c:v>
                </c:pt>
                <c:pt idx="2">
                  <c:v>Socio lavoratore</c:v>
                </c:pt>
                <c:pt idx="3">
                  <c:v>Autonomo</c:v>
                </c:pt>
                <c:pt idx="4">
                  <c:v>Stagionale</c:v>
                </c:pt>
                <c:pt idx="5">
                  <c:v>Somministrato</c:v>
                </c:pt>
                <c:pt idx="6">
                  <c:v>Irregolare</c:v>
                </c:pt>
                <c:pt idx="7">
                  <c:v>Pensionato</c:v>
                </c:pt>
                <c:pt idx="8">
                  <c:v>Apprendista</c:v>
                </c:pt>
                <c:pt idx="9">
                  <c:v>Familiare</c:v>
                </c:pt>
                <c:pt idx="10">
                  <c:v>In accertamento</c:v>
                </c:pt>
              </c:strCache>
            </c:strRef>
          </c:cat>
          <c:val>
            <c:numRef>
              <c:f>RappLav!$F$31:$F$41</c:f>
              <c:numCache>
                <c:formatCode>General</c:formatCode>
                <c:ptCount val="11"/>
                <c:pt idx="0">
                  <c:v>19</c:v>
                </c:pt>
                <c:pt idx="1">
                  <c:v>2</c:v>
                </c:pt>
                <c:pt idx="2">
                  <c:v>3</c:v>
                </c:pt>
                <c:pt idx="3">
                  <c:v>4</c:v>
                </c:pt>
                <c:pt idx="4">
                  <c:v>0</c:v>
                </c:pt>
                <c:pt idx="5">
                  <c:v>0</c:v>
                </c:pt>
                <c:pt idx="6">
                  <c:v>0</c:v>
                </c:pt>
                <c:pt idx="7">
                  <c:v>0</c:v>
                </c:pt>
                <c:pt idx="8">
                  <c:v>1</c:v>
                </c:pt>
                <c:pt idx="9">
                  <c:v>1</c:v>
                </c:pt>
                <c:pt idx="10">
                  <c:v>1</c:v>
                </c:pt>
              </c:numCache>
            </c:numRef>
          </c:val>
          <c:extLst>
            <c:ext xmlns:c16="http://schemas.microsoft.com/office/drawing/2014/chart" uri="{C3380CC4-5D6E-409C-BE32-E72D297353CC}">
              <c16:uniqueId val="{00000000-C04E-417D-A78E-C10F90D318F8}"/>
            </c:ext>
          </c:extLst>
        </c:ser>
        <c:dLbls>
          <c:dLblPos val="outEnd"/>
          <c:showLegendKey val="0"/>
          <c:showVal val="1"/>
          <c:showCatName val="0"/>
          <c:showSerName val="0"/>
          <c:showPercent val="0"/>
          <c:showBubbleSize val="0"/>
        </c:dLbls>
        <c:gapWidth val="65"/>
        <c:axId val="517154888"/>
        <c:axId val="1"/>
      </c:barChart>
      <c:catAx>
        <c:axId val="517154888"/>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prstDash val="solid"/>
            <a:round/>
          </a:ln>
          <a:effectLst/>
        </c:spPr>
        <c:txPr>
          <a:bodyPr rot="0" spcFirstLastPara="1" vertOverflow="ellipsis" wrap="square" anchor="ctr" anchorCtr="1"/>
          <a:lstStyle/>
          <a:p>
            <a:pPr>
              <a:defRPr sz="900" b="0" i="0" u="none" strike="noStrike" kern="1200" baseline="0">
                <a:solidFill>
                  <a:srgbClr val="333333"/>
                </a:solidFill>
                <a:latin typeface="Calibri"/>
                <a:ea typeface="Calibri"/>
                <a:cs typeface="Calibri"/>
              </a:defRPr>
            </a:pPr>
            <a:endParaRPr lang="it-IT"/>
          </a:p>
        </c:txPr>
        <c:crossAx val="1"/>
        <c:crosses val="autoZero"/>
        <c:auto val="1"/>
        <c:lblAlgn val="ctr"/>
        <c:lblOffset val="100"/>
        <c:noMultiLvlLbl val="0"/>
      </c:catAx>
      <c:valAx>
        <c:axId val="1"/>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prstDash val="solid"/>
              <a:round/>
            </a:ln>
            <a:effectLst/>
          </c:spPr>
        </c:majorGridlines>
        <c:numFmt formatCode="General" sourceLinked="1"/>
        <c:majorTickMark val="none"/>
        <c:minorTickMark val="none"/>
        <c:tickLblPos val="nextTo"/>
        <c:spPr>
          <a:noFill/>
          <a:ln w="6350" cap="flat" cmpd="sng" algn="ctr">
            <a:noFill/>
            <a:prstDash val="solid"/>
            <a:round/>
          </a:ln>
          <a:effectLst/>
        </c:spPr>
        <c:txPr>
          <a:bodyPr rot="0" spcFirstLastPara="1" vertOverflow="ellipsis" wrap="square" anchor="ctr" anchorCtr="1"/>
          <a:lstStyle/>
          <a:p>
            <a:pPr>
              <a:defRPr sz="900" b="0" i="0" u="none" strike="noStrike" kern="1200" baseline="0">
                <a:solidFill>
                  <a:srgbClr val="333333"/>
                </a:solidFill>
                <a:latin typeface="Calibri"/>
                <a:ea typeface="Calibri"/>
                <a:cs typeface="Calibri"/>
              </a:defRPr>
            </a:pPr>
            <a:endParaRPr lang="it-IT"/>
          </a:p>
        </c:txPr>
        <c:crossAx val="517154888"/>
        <c:crosses val="autoZero"/>
        <c:crossBetween val="between"/>
      </c:valAx>
      <c:spPr>
        <a:noFill/>
        <a:ln w="25400">
          <a:noFill/>
        </a:ln>
        <a:effectLst/>
      </c:spPr>
    </c:plotArea>
    <c:legend>
      <c:legendPos val="r"/>
      <c:layout>
        <c:manualLayout>
          <c:xMode val="edge"/>
          <c:yMode val="edge"/>
          <c:x val="0.87071639419699398"/>
          <c:y val="0.4047202050837958"/>
          <c:w val="7.8766620564312786E-2"/>
          <c:h val="0.16961344481957341"/>
        </c:manualLayout>
      </c:layout>
      <c:overlay val="0"/>
      <c:spPr>
        <a:noFill/>
        <a:ln>
          <a:noFill/>
        </a:ln>
        <a:effectLst/>
      </c:spPr>
      <c:txPr>
        <a:bodyPr rot="0" spcFirstLastPara="1" vertOverflow="ellipsis" vert="horz" wrap="square" anchor="ctr" anchorCtr="1"/>
        <a:lstStyle/>
        <a:p>
          <a:pPr>
            <a:defRPr sz="1000" b="0" i="0" u="none" strike="noStrike" kern="1200" baseline="0">
              <a:solidFill>
                <a:srgbClr val="000000"/>
              </a:solidFill>
              <a:latin typeface="Calibri"/>
              <a:ea typeface="Calibri"/>
              <a:cs typeface="Calibri"/>
            </a:defRPr>
          </a:pPr>
          <a:endParaRPr lang="it-IT"/>
        </a:p>
      </c:txPr>
    </c:legend>
    <c:plotVisOnly val="1"/>
    <c:dispBlanksAs val="gap"/>
    <c:showDLblsOverMax val="0"/>
  </c:chart>
  <c:spPr>
    <a:solidFill>
      <a:schemeClr val="bg1"/>
    </a:solidFill>
    <a:ln w="9525" cap="flat" cmpd="sng" algn="ctr">
      <a:solidFill>
        <a:schemeClr val="dk1">
          <a:lumMod val="25000"/>
          <a:lumOff val="75000"/>
        </a:schemeClr>
      </a:solidFill>
      <a:prstDash val="solid"/>
      <a:round/>
    </a:ln>
    <a:effectLst/>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0000000000001" l="0.70000000000000062" r="0.70000000000000062" t="0.750000000000001"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Casi</a:t>
            </a:r>
            <a:r>
              <a:rPr lang="it-IT" baseline="0"/>
              <a:t> per r</a:t>
            </a:r>
            <a:r>
              <a:rPr lang="it-IT"/>
              <a:t>apporto</a:t>
            </a:r>
            <a:r>
              <a:rPr lang="it-IT" baseline="0"/>
              <a:t> di lavoro 2024</a:t>
            </a:r>
            <a:endParaRPr lang="it-IT"/>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clustered"/>
        <c:varyColors val="0"/>
        <c:ser>
          <c:idx val="0"/>
          <c:order val="0"/>
          <c:spPr>
            <a:solidFill>
              <a:schemeClr val="accent1"/>
            </a:solidFill>
            <a:ln>
              <a:noFill/>
            </a:ln>
            <a:effectLst/>
          </c:spPr>
          <c:invertIfNegative val="0"/>
          <c:dPt>
            <c:idx val="7"/>
            <c:invertIfNegative val="0"/>
            <c:bubble3D val="0"/>
            <c:spPr>
              <a:solidFill>
                <a:srgbClr val="0070C0"/>
              </a:solidFill>
              <a:ln>
                <a:noFill/>
              </a:ln>
              <a:effectLst/>
            </c:spPr>
            <c:extLst>
              <c:ext xmlns:c16="http://schemas.microsoft.com/office/drawing/2014/chart" uri="{C3380CC4-5D6E-409C-BE32-E72D297353CC}">
                <c16:uniqueId val="{00000001-970B-49A0-8892-5BED746346F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RappLav!$B$5:$B$12</c:f>
              <c:strCache>
                <c:ptCount val="8"/>
                <c:pt idx="0">
                  <c:v>AUTONOMO</c:v>
                </c:pt>
                <c:pt idx="1">
                  <c:v>DATORE DI LAVORO</c:v>
                </c:pt>
                <c:pt idx="2">
                  <c:v>DIPENDENTE</c:v>
                </c:pt>
                <c:pt idx="3">
                  <c:v>FAMILIARE</c:v>
                </c:pt>
                <c:pt idx="4">
                  <c:v>APPRENDISTA</c:v>
                </c:pt>
                <c:pt idx="5">
                  <c:v>SOCIO</c:v>
                </c:pt>
                <c:pt idx="6">
                  <c:v>DA ACCERTARE</c:v>
                </c:pt>
                <c:pt idx="7">
                  <c:v>Totale </c:v>
                </c:pt>
              </c:strCache>
            </c:strRef>
          </c:cat>
          <c:val>
            <c:numRef>
              <c:f>RappLav!$C$5:$C$12</c:f>
              <c:numCache>
                <c:formatCode>General</c:formatCode>
                <c:ptCount val="8"/>
                <c:pt idx="0">
                  <c:v>3</c:v>
                </c:pt>
                <c:pt idx="1">
                  <c:v>1</c:v>
                </c:pt>
                <c:pt idx="2">
                  <c:v>8</c:v>
                </c:pt>
                <c:pt idx="3">
                  <c:v>1</c:v>
                </c:pt>
                <c:pt idx="4">
                  <c:v>1</c:v>
                </c:pt>
                <c:pt idx="5">
                  <c:v>2</c:v>
                </c:pt>
                <c:pt idx="6">
                  <c:v>1</c:v>
                </c:pt>
                <c:pt idx="7">
                  <c:v>17</c:v>
                </c:pt>
              </c:numCache>
            </c:numRef>
          </c:val>
          <c:extLst>
            <c:ext xmlns:c16="http://schemas.microsoft.com/office/drawing/2014/chart" uri="{C3380CC4-5D6E-409C-BE32-E72D297353CC}">
              <c16:uniqueId val="{00000000-00E5-4B26-9182-C599747740EE}"/>
            </c:ext>
          </c:extLst>
        </c:ser>
        <c:dLbls>
          <c:showLegendKey val="0"/>
          <c:showVal val="0"/>
          <c:showCatName val="0"/>
          <c:showSerName val="0"/>
          <c:showPercent val="0"/>
          <c:showBubbleSize val="0"/>
        </c:dLbls>
        <c:gapWidth val="182"/>
        <c:axId val="687407648"/>
        <c:axId val="670497304"/>
      </c:barChart>
      <c:catAx>
        <c:axId val="687407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70497304"/>
        <c:crosses val="autoZero"/>
        <c:auto val="1"/>
        <c:lblAlgn val="ctr"/>
        <c:lblOffset val="100"/>
        <c:noMultiLvlLbl val="0"/>
      </c:catAx>
      <c:valAx>
        <c:axId val="6704973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874076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dk1">
          <a:lumMod val="25000"/>
          <a:lumOff val="75000"/>
        </a:schemeClr>
      </a:solidFill>
      <a:round/>
    </a:ln>
    <a:effectLst/>
  </c:spPr>
  <c:txPr>
    <a:bodyPr/>
    <a:lstStyle/>
    <a:p>
      <a:pPr>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100" b="1" i="0" u="none" strike="noStrike" kern="1200" spc="0" baseline="0">
                <a:solidFill>
                  <a:sysClr val="windowText" lastClr="000000">
                    <a:lumMod val="65000"/>
                    <a:lumOff val="35000"/>
                  </a:sysClr>
                </a:solidFill>
              </a:rPr>
              <a:t>Nazionalità</a:t>
            </a:r>
            <a:endParaRPr lang="it-IT"/>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'rep nazion clas età genere'!$AJ$25</c:f>
              <c:strCache>
                <c:ptCount val="1"/>
                <c:pt idx="0">
                  <c:v>ITALIA</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'rep nazion clas età genere'!$AK$24:$AN$25</c:f>
              <c:multiLvlStrCache>
                <c:ptCount val="4"/>
                <c:lvl>
                  <c:pt idx="0">
                    <c:v>23</c:v>
                  </c:pt>
                  <c:pt idx="1">
                    <c:v>23</c:v>
                  </c:pt>
                  <c:pt idx="2">
                    <c:v>22</c:v>
                  </c:pt>
                  <c:pt idx="3">
                    <c:v>29</c:v>
                  </c:pt>
                </c:lvl>
                <c:lvl>
                  <c:pt idx="0">
                    <c:v>2021</c:v>
                  </c:pt>
                  <c:pt idx="1">
                    <c:v>2022</c:v>
                  </c:pt>
                  <c:pt idx="2">
                    <c:v>2023</c:v>
                  </c:pt>
                  <c:pt idx="3">
                    <c:v>2024</c:v>
                  </c:pt>
                </c:lvl>
              </c:multiLvlStrCache>
            </c:multiLvlStrRef>
          </c:cat>
          <c:val>
            <c:numRef>
              <c:f>'rep nazion clas età genere'!$AK$25:$AN$25</c:f>
              <c:numCache>
                <c:formatCode>General</c:formatCode>
                <c:ptCount val="4"/>
                <c:pt idx="0">
                  <c:v>23</c:v>
                </c:pt>
                <c:pt idx="1">
                  <c:v>23</c:v>
                </c:pt>
                <c:pt idx="2">
                  <c:v>22</c:v>
                </c:pt>
                <c:pt idx="3">
                  <c:v>29</c:v>
                </c:pt>
              </c:numCache>
            </c:numRef>
          </c:val>
          <c:extLst>
            <c:ext xmlns:c16="http://schemas.microsoft.com/office/drawing/2014/chart" uri="{C3380CC4-5D6E-409C-BE32-E72D297353CC}">
              <c16:uniqueId val="{00000000-8C4C-4C7B-95A9-ECA101FBC842}"/>
            </c:ext>
          </c:extLst>
        </c:ser>
        <c:ser>
          <c:idx val="1"/>
          <c:order val="1"/>
          <c:tx>
            <c:strRef>
              <c:f>'rep nazion clas età genere'!$AJ$26</c:f>
              <c:strCache>
                <c:ptCount val="1"/>
                <c:pt idx="0">
                  <c:v>ALTRI PAESI</c:v>
                </c:pt>
              </c:strCache>
            </c:strRef>
          </c:tx>
          <c:spPr>
            <a:solidFill>
              <a:schemeClr val="accent2"/>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'rep nazion clas età genere'!$AK$24:$AN$25</c:f>
              <c:multiLvlStrCache>
                <c:ptCount val="4"/>
                <c:lvl>
                  <c:pt idx="0">
                    <c:v>23</c:v>
                  </c:pt>
                  <c:pt idx="1">
                    <c:v>23</c:v>
                  </c:pt>
                  <c:pt idx="2">
                    <c:v>22</c:v>
                  </c:pt>
                  <c:pt idx="3">
                    <c:v>29</c:v>
                  </c:pt>
                </c:lvl>
                <c:lvl>
                  <c:pt idx="0">
                    <c:v>2021</c:v>
                  </c:pt>
                  <c:pt idx="1">
                    <c:v>2022</c:v>
                  </c:pt>
                  <c:pt idx="2">
                    <c:v>2023</c:v>
                  </c:pt>
                  <c:pt idx="3">
                    <c:v>2024</c:v>
                  </c:pt>
                </c:lvl>
              </c:multiLvlStrCache>
            </c:multiLvlStrRef>
          </c:cat>
          <c:val>
            <c:numRef>
              <c:f>'rep nazion clas età genere'!$AK$26:$AN$26</c:f>
              <c:numCache>
                <c:formatCode>General</c:formatCode>
                <c:ptCount val="4"/>
                <c:pt idx="0">
                  <c:v>11</c:v>
                </c:pt>
                <c:pt idx="1">
                  <c:v>7</c:v>
                </c:pt>
                <c:pt idx="2">
                  <c:v>9</c:v>
                </c:pt>
                <c:pt idx="3">
                  <c:v>2</c:v>
                </c:pt>
              </c:numCache>
            </c:numRef>
          </c:val>
          <c:extLst>
            <c:ext xmlns:c16="http://schemas.microsoft.com/office/drawing/2014/chart" uri="{C3380CC4-5D6E-409C-BE32-E72D297353CC}">
              <c16:uniqueId val="{00000001-8C4C-4C7B-95A9-ECA101FBC842}"/>
            </c:ext>
          </c:extLst>
        </c:ser>
        <c:dLbls>
          <c:showLegendKey val="0"/>
          <c:showVal val="0"/>
          <c:showCatName val="0"/>
          <c:showSerName val="0"/>
          <c:showPercent val="0"/>
          <c:showBubbleSize val="0"/>
        </c:dLbls>
        <c:gapWidth val="150"/>
        <c:shape val="box"/>
        <c:axId val="721950576"/>
        <c:axId val="721952016"/>
        <c:axId val="0"/>
      </c:bar3DChart>
      <c:catAx>
        <c:axId val="721950576"/>
        <c:scaling>
          <c:orientation val="minMax"/>
        </c:scaling>
        <c:delete val="0"/>
        <c:axPos val="b"/>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721952016"/>
        <c:crosses val="autoZero"/>
        <c:auto val="1"/>
        <c:lblAlgn val="ctr"/>
        <c:lblOffset val="100"/>
        <c:noMultiLvlLbl val="0"/>
      </c:catAx>
      <c:valAx>
        <c:axId val="7219520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7219505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2000" b="0" i="0" u="none" strike="noStrike" kern="1200" spc="0" baseline="0">
                <a:solidFill>
                  <a:schemeClr val="tx1">
                    <a:lumMod val="65000"/>
                    <a:lumOff val="35000"/>
                  </a:schemeClr>
                </a:solidFill>
                <a:latin typeface="+mn-lt"/>
                <a:ea typeface="+mn-ea"/>
                <a:cs typeface="+mn-cs"/>
              </a:defRPr>
            </a:pPr>
            <a:r>
              <a:rPr lang="it-IT" sz="2000" b="1"/>
              <a:t>Dinamiche</a:t>
            </a:r>
            <a:r>
              <a:rPr lang="it-IT" sz="2000" b="1" baseline="0"/>
              <a:t> nei trimestri del 2023</a:t>
            </a:r>
            <a:endParaRPr lang="it-IT" sz="2000" b="1"/>
          </a:p>
        </c:rich>
      </c:tx>
      <c:overlay val="0"/>
      <c:spPr>
        <a:noFill/>
        <a:ln>
          <a:noFill/>
        </a:ln>
        <a:effectLst/>
      </c:spPr>
      <c:txPr>
        <a:bodyPr rot="0" spcFirstLastPara="1" vertOverflow="ellipsis" vert="horz" wrap="square" anchor="ctr" anchorCtr="1"/>
        <a:lstStyle/>
        <a:p>
          <a:pPr algn="ctr">
            <a:defRPr sz="2000" b="0" i="0" u="none" strike="noStrike" kern="1200" spc="0" baseline="0">
              <a:solidFill>
                <a:schemeClr val="tx1">
                  <a:lumMod val="65000"/>
                  <a:lumOff val="35000"/>
                </a:schemeClr>
              </a:solidFill>
              <a:latin typeface="+mn-lt"/>
              <a:ea typeface="+mn-ea"/>
              <a:cs typeface="+mn-cs"/>
            </a:defRPr>
          </a:pPr>
          <a:endParaRPr lang="it-IT"/>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1.6737812362328092E-2"/>
          <c:y val="0.13663575935303313"/>
          <c:w val="0.95442990968736541"/>
          <c:h val="0.43104334604454975"/>
        </c:manualLayout>
      </c:layout>
      <c:bar3DChart>
        <c:barDir val="col"/>
        <c:grouping val="stacked"/>
        <c:varyColors val="0"/>
        <c:ser>
          <c:idx val="0"/>
          <c:order val="0"/>
          <c:tx>
            <c:strRef>
              <c:f>dinamiche_mese!$A$24</c:f>
              <c:strCache>
                <c:ptCount val="1"/>
                <c:pt idx="0">
                  <c:v>gen-mar</c:v>
                </c:pt>
              </c:strCache>
            </c:strRef>
          </c:tx>
          <c:spPr>
            <a:solidFill>
              <a:schemeClr val="accent2"/>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dinamiche_mese!$B$23:$K$23</c:f>
              <c:strCache>
                <c:ptCount val="10"/>
                <c:pt idx="0">
                  <c:v>Caduta dall’alto</c:v>
                </c:pt>
                <c:pt idx="1">
                  <c:v>Cedimento della piattaforma mobile</c:v>
                </c:pt>
                <c:pt idx="2">
                  <c:v>Esplosione</c:v>
                </c:pt>
                <c:pt idx="3">
                  <c:v>Investimento con altro mezzo</c:v>
                </c:pt>
                <c:pt idx="4">
                  <c:v>Investimento con attrezzatura</c:v>
                </c:pt>
                <c:pt idx="5">
                  <c:v>Ribaltamento</c:v>
                </c:pt>
                <c:pt idx="6">
                  <c:v>Schiacciamento all’interno di una macchina/meccanismo</c:v>
                </c:pt>
                <c:pt idx="7">
                  <c:v>Incendio</c:v>
                </c:pt>
                <c:pt idx="8">
                  <c:v>Seppellimento</c:v>
                </c:pt>
                <c:pt idx="9">
                  <c:v>Travolto da un carico</c:v>
                </c:pt>
              </c:strCache>
            </c:strRef>
          </c:cat>
          <c:val>
            <c:numRef>
              <c:f>dinamiche_mese!$B$24:$K$24</c:f>
              <c:numCache>
                <c:formatCode>General</c:formatCode>
                <c:ptCount val="10"/>
                <c:pt idx="0">
                  <c:v>1</c:v>
                </c:pt>
                <c:pt idx="3">
                  <c:v>1</c:v>
                </c:pt>
                <c:pt idx="9">
                  <c:v>1</c:v>
                </c:pt>
              </c:numCache>
            </c:numRef>
          </c:val>
          <c:extLst>
            <c:ext xmlns:c16="http://schemas.microsoft.com/office/drawing/2014/chart" uri="{C3380CC4-5D6E-409C-BE32-E72D297353CC}">
              <c16:uniqueId val="{00000000-1E55-4943-8AB8-4BCE793721BF}"/>
            </c:ext>
          </c:extLst>
        </c:ser>
        <c:ser>
          <c:idx val="1"/>
          <c:order val="1"/>
          <c:tx>
            <c:strRef>
              <c:f>dinamiche_mese!$A$25</c:f>
              <c:strCache>
                <c:ptCount val="1"/>
                <c:pt idx="0">
                  <c:v>apr-giu</c:v>
                </c:pt>
              </c:strCache>
            </c:strRef>
          </c:tx>
          <c:spPr>
            <a:solidFill>
              <a:schemeClr val="accent4"/>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dinamiche_mese!$B$23:$K$23</c:f>
              <c:strCache>
                <c:ptCount val="10"/>
                <c:pt idx="0">
                  <c:v>Caduta dall’alto</c:v>
                </c:pt>
                <c:pt idx="1">
                  <c:v>Cedimento della piattaforma mobile</c:v>
                </c:pt>
                <c:pt idx="2">
                  <c:v>Esplosione</c:v>
                </c:pt>
                <c:pt idx="3">
                  <c:v>Investimento con altro mezzo</c:v>
                </c:pt>
                <c:pt idx="4">
                  <c:v>Investimento con attrezzatura</c:v>
                </c:pt>
                <c:pt idx="5">
                  <c:v>Ribaltamento</c:v>
                </c:pt>
                <c:pt idx="6">
                  <c:v>Schiacciamento all’interno di una macchina/meccanismo</c:v>
                </c:pt>
                <c:pt idx="7">
                  <c:v>Incendio</c:v>
                </c:pt>
                <c:pt idx="8">
                  <c:v>Seppellimento</c:v>
                </c:pt>
                <c:pt idx="9">
                  <c:v>Travolto da un carico</c:v>
                </c:pt>
              </c:strCache>
            </c:strRef>
          </c:cat>
          <c:val>
            <c:numRef>
              <c:f>dinamiche_mese!$B$25:$K$25</c:f>
              <c:numCache>
                <c:formatCode>General</c:formatCode>
                <c:ptCount val="10"/>
                <c:pt idx="0">
                  <c:v>1</c:v>
                </c:pt>
                <c:pt idx="1">
                  <c:v>2</c:v>
                </c:pt>
                <c:pt idx="5">
                  <c:v>2</c:v>
                </c:pt>
                <c:pt idx="6">
                  <c:v>1</c:v>
                </c:pt>
                <c:pt idx="9">
                  <c:v>1</c:v>
                </c:pt>
              </c:numCache>
            </c:numRef>
          </c:val>
          <c:extLst>
            <c:ext xmlns:c16="http://schemas.microsoft.com/office/drawing/2014/chart" uri="{C3380CC4-5D6E-409C-BE32-E72D297353CC}">
              <c16:uniqueId val="{00000001-1E55-4943-8AB8-4BCE793721BF}"/>
            </c:ext>
          </c:extLst>
        </c:ser>
        <c:ser>
          <c:idx val="2"/>
          <c:order val="2"/>
          <c:tx>
            <c:strRef>
              <c:f>dinamiche_mese!$A$26</c:f>
              <c:strCache>
                <c:ptCount val="1"/>
                <c:pt idx="0">
                  <c:v>lug-set</c:v>
                </c:pt>
              </c:strCache>
            </c:strRef>
          </c:tx>
          <c:spPr>
            <a:solidFill>
              <a:schemeClr val="accent6"/>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bg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dinamiche_mese!$B$23:$K$23</c:f>
              <c:strCache>
                <c:ptCount val="10"/>
                <c:pt idx="0">
                  <c:v>Caduta dall’alto</c:v>
                </c:pt>
                <c:pt idx="1">
                  <c:v>Cedimento della piattaforma mobile</c:v>
                </c:pt>
                <c:pt idx="2">
                  <c:v>Esplosione</c:v>
                </c:pt>
                <c:pt idx="3">
                  <c:v>Investimento con altro mezzo</c:v>
                </c:pt>
                <c:pt idx="4">
                  <c:v>Investimento con attrezzatura</c:v>
                </c:pt>
                <c:pt idx="5">
                  <c:v>Ribaltamento</c:v>
                </c:pt>
                <c:pt idx="6">
                  <c:v>Schiacciamento all’interno di una macchina/meccanismo</c:v>
                </c:pt>
                <c:pt idx="7">
                  <c:v>Incendio</c:v>
                </c:pt>
                <c:pt idx="8">
                  <c:v>Seppellimento</c:v>
                </c:pt>
                <c:pt idx="9">
                  <c:v>Travolto da un carico</c:v>
                </c:pt>
              </c:strCache>
            </c:strRef>
          </c:cat>
          <c:val>
            <c:numRef>
              <c:f>dinamiche_mese!$B$26:$K$26</c:f>
              <c:numCache>
                <c:formatCode>General</c:formatCode>
                <c:ptCount val="10"/>
                <c:pt idx="0">
                  <c:v>3</c:v>
                </c:pt>
                <c:pt idx="2">
                  <c:v>2</c:v>
                </c:pt>
                <c:pt idx="3">
                  <c:v>1</c:v>
                </c:pt>
                <c:pt idx="4">
                  <c:v>1</c:v>
                </c:pt>
                <c:pt idx="5">
                  <c:v>2</c:v>
                </c:pt>
                <c:pt idx="9">
                  <c:v>3</c:v>
                </c:pt>
              </c:numCache>
            </c:numRef>
          </c:val>
          <c:extLst>
            <c:ext xmlns:c16="http://schemas.microsoft.com/office/drawing/2014/chart" uri="{C3380CC4-5D6E-409C-BE32-E72D297353CC}">
              <c16:uniqueId val="{00000002-1E55-4943-8AB8-4BCE793721BF}"/>
            </c:ext>
          </c:extLst>
        </c:ser>
        <c:ser>
          <c:idx val="3"/>
          <c:order val="3"/>
          <c:tx>
            <c:strRef>
              <c:f>dinamiche_mese!$A$27</c:f>
              <c:strCache>
                <c:ptCount val="1"/>
                <c:pt idx="0">
                  <c:v>ott-dic</c:v>
                </c:pt>
              </c:strCache>
            </c:strRef>
          </c:tx>
          <c:spPr>
            <a:solidFill>
              <a:schemeClr val="accent2">
                <a:lumMod val="60000"/>
              </a:schemeClr>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bg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dinamiche_mese!$B$23:$K$23</c:f>
              <c:strCache>
                <c:ptCount val="10"/>
                <c:pt idx="0">
                  <c:v>Caduta dall’alto</c:v>
                </c:pt>
                <c:pt idx="1">
                  <c:v>Cedimento della piattaforma mobile</c:v>
                </c:pt>
                <c:pt idx="2">
                  <c:v>Esplosione</c:v>
                </c:pt>
                <c:pt idx="3">
                  <c:v>Investimento con altro mezzo</c:v>
                </c:pt>
                <c:pt idx="4">
                  <c:v>Investimento con attrezzatura</c:v>
                </c:pt>
                <c:pt idx="5">
                  <c:v>Ribaltamento</c:v>
                </c:pt>
                <c:pt idx="6">
                  <c:v>Schiacciamento all’interno di una macchina/meccanismo</c:v>
                </c:pt>
                <c:pt idx="7">
                  <c:v>Incendio</c:v>
                </c:pt>
                <c:pt idx="8">
                  <c:v>Seppellimento</c:v>
                </c:pt>
                <c:pt idx="9">
                  <c:v>Travolto da un carico</c:v>
                </c:pt>
              </c:strCache>
            </c:strRef>
          </c:cat>
          <c:val>
            <c:numRef>
              <c:f>dinamiche_mese!$B$27:$K$27</c:f>
              <c:numCache>
                <c:formatCode>General</c:formatCode>
                <c:ptCount val="10"/>
                <c:pt idx="3">
                  <c:v>2</c:v>
                </c:pt>
                <c:pt idx="4">
                  <c:v>2</c:v>
                </c:pt>
                <c:pt idx="5">
                  <c:v>1</c:v>
                </c:pt>
                <c:pt idx="6">
                  <c:v>2</c:v>
                </c:pt>
                <c:pt idx="7">
                  <c:v>1</c:v>
                </c:pt>
                <c:pt idx="8">
                  <c:v>1</c:v>
                </c:pt>
              </c:numCache>
            </c:numRef>
          </c:val>
          <c:extLst>
            <c:ext xmlns:c16="http://schemas.microsoft.com/office/drawing/2014/chart" uri="{C3380CC4-5D6E-409C-BE32-E72D297353CC}">
              <c16:uniqueId val="{00000003-1E55-4943-8AB8-4BCE793721BF}"/>
            </c:ext>
          </c:extLst>
        </c:ser>
        <c:dLbls>
          <c:showLegendKey val="0"/>
          <c:showVal val="1"/>
          <c:showCatName val="0"/>
          <c:showSerName val="0"/>
          <c:showPercent val="0"/>
          <c:showBubbleSize val="0"/>
        </c:dLbls>
        <c:gapWidth val="150"/>
        <c:shape val="box"/>
        <c:axId val="453569472"/>
        <c:axId val="578449832"/>
        <c:axId val="0"/>
      </c:bar3DChart>
      <c:catAx>
        <c:axId val="4535694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78449832"/>
        <c:crosses val="autoZero"/>
        <c:auto val="1"/>
        <c:lblAlgn val="ctr"/>
        <c:lblOffset val="100"/>
        <c:noMultiLvlLbl val="0"/>
      </c:catAx>
      <c:valAx>
        <c:axId val="578449832"/>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453569472"/>
        <c:crosses val="autoZero"/>
        <c:crossBetween val="between"/>
      </c:valAx>
      <c:spPr>
        <a:noFill/>
        <a:ln>
          <a:noFill/>
        </a:ln>
        <a:effectLst/>
      </c:spPr>
    </c:plotArea>
    <c:legend>
      <c:legendPos val="b"/>
      <c:layout>
        <c:manualLayout>
          <c:xMode val="edge"/>
          <c:yMode val="edge"/>
          <c:x val="0.31123096357350261"/>
          <c:y val="7.5477314061364417E-2"/>
          <c:w val="0.36879343314510743"/>
          <c:h val="4.770403702241428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'rep nazion clas età genere'!$AQ$25</c:f>
              <c:strCache>
                <c:ptCount val="1"/>
                <c:pt idx="0">
                  <c:v>ITALIA</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nazion clas età genere'!$AR$24:$AS$24</c:f>
              <c:strCache>
                <c:ptCount val="2"/>
                <c:pt idx="0">
                  <c:v>M</c:v>
                </c:pt>
                <c:pt idx="1">
                  <c:v>F</c:v>
                </c:pt>
              </c:strCache>
            </c:strRef>
          </c:cat>
          <c:val>
            <c:numRef>
              <c:f>'rep nazion clas età genere'!$AR$25:$AS$25</c:f>
              <c:numCache>
                <c:formatCode>General</c:formatCode>
                <c:ptCount val="2"/>
                <c:pt idx="0">
                  <c:v>29</c:v>
                </c:pt>
              </c:numCache>
            </c:numRef>
          </c:val>
          <c:extLst>
            <c:ext xmlns:c16="http://schemas.microsoft.com/office/drawing/2014/chart" uri="{C3380CC4-5D6E-409C-BE32-E72D297353CC}">
              <c16:uniqueId val="{00000000-1E33-462F-82D1-A8EA4FAE3994}"/>
            </c:ext>
          </c:extLst>
        </c:ser>
        <c:ser>
          <c:idx val="1"/>
          <c:order val="1"/>
          <c:tx>
            <c:strRef>
              <c:f>'rep nazion clas età genere'!$AQ$26</c:f>
              <c:strCache>
                <c:ptCount val="1"/>
                <c:pt idx="0">
                  <c:v>ALTRI PAESI</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nazion clas età genere'!$AR$24:$AS$24</c:f>
              <c:strCache>
                <c:ptCount val="2"/>
                <c:pt idx="0">
                  <c:v>M</c:v>
                </c:pt>
                <c:pt idx="1">
                  <c:v>F</c:v>
                </c:pt>
              </c:strCache>
            </c:strRef>
          </c:cat>
          <c:val>
            <c:numRef>
              <c:f>'rep nazion clas età genere'!$AR$26:$AS$26</c:f>
              <c:numCache>
                <c:formatCode>General</c:formatCode>
                <c:ptCount val="2"/>
                <c:pt idx="0">
                  <c:v>2</c:v>
                </c:pt>
              </c:numCache>
            </c:numRef>
          </c:val>
          <c:extLst>
            <c:ext xmlns:c16="http://schemas.microsoft.com/office/drawing/2014/chart" uri="{C3380CC4-5D6E-409C-BE32-E72D297353CC}">
              <c16:uniqueId val="{00000001-1E33-462F-82D1-A8EA4FAE3994}"/>
            </c:ext>
          </c:extLst>
        </c:ser>
        <c:dLbls>
          <c:dLblPos val="outEnd"/>
          <c:showLegendKey val="0"/>
          <c:showVal val="1"/>
          <c:showCatName val="0"/>
          <c:showSerName val="0"/>
          <c:showPercent val="0"/>
          <c:showBubbleSize val="0"/>
        </c:dLbls>
        <c:gapWidth val="182"/>
        <c:axId val="306498239"/>
        <c:axId val="306499903"/>
      </c:barChart>
      <c:catAx>
        <c:axId val="306498239"/>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306499903"/>
        <c:crosses val="autoZero"/>
        <c:auto val="1"/>
        <c:lblAlgn val="ctr"/>
        <c:lblOffset val="100"/>
        <c:noMultiLvlLbl val="0"/>
      </c:catAx>
      <c:valAx>
        <c:axId val="306499903"/>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30649823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en-US" sz="1000"/>
              <a:t>Fig.3 numero infortuni mortali per comparto, 2024 in Emilia-Romagna</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pieChart>
        <c:varyColors val="1"/>
        <c:ser>
          <c:idx val="0"/>
          <c:order val="0"/>
          <c:tx>
            <c:strRef>
              <c:f>'rep comparto'!$B$4</c:f>
              <c:strCache>
                <c:ptCount val="1"/>
                <c:pt idx="0">
                  <c:v>N° Infortuni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30F-4607-A6C3-B674560BA43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30F-4607-A6C3-B674560BA43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30F-4607-A6C3-B674560BA43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30F-4607-A6C3-B674560BA43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30F-4607-A6C3-B674560BA43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30F-4607-A6C3-B674560BA436}"/>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730F-4607-A6C3-B674560BA436}"/>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730F-4607-A6C3-B674560BA436}"/>
              </c:ext>
            </c:extLst>
          </c:dPt>
          <c:dPt>
            <c:idx val="8"/>
            <c:bubble3D val="0"/>
            <c:spPr>
              <a:solidFill>
                <a:schemeClr val="accent3">
                  <a:lumMod val="60000"/>
                </a:schemeClr>
              </a:solidFill>
              <a:ln w="19050">
                <a:solidFill>
                  <a:schemeClr val="lt1"/>
                </a:solidFill>
              </a:ln>
              <a:effectLst/>
            </c:spPr>
          </c:dPt>
          <c:dPt>
            <c:idx val="9"/>
            <c:bubble3D val="0"/>
            <c:spPr>
              <a:solidFill>
                <a:schemeClr val="accent4">
                  <a:lumMod val="60000"/>
                </a:schemeClr>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'rep comparto'!$A$5:$A$14</c:f>
              <c:strCache>
                <c:ptCount val="10"/>
                <c:pt idx="0">
                  <c:v>COSTRUZIONI</c:v>
                </c:pt>
                <c:pt idx="1">
                  <c:v>AGRICOLTURA</c:v>
                </c:pt>
                <c:pt idx="2">
                  <c:v>TRASPORTI E MAGAZZINI</c:v>
                </c:pt>
                <c:pt idx="3">
                  <c:v>INSTALLAZIONE IMPIANTI</c:v>
                </c:pt>
                <c:pt idx="4">
                  <c:v>TRASLOCHI</c:v>
                </c:pt>
                <c:pt idx="5">
                  <c:v>RIPARAZIONE VEICOLI</c:v>
                </c:pt>
                <c:pt idx="6">
                  <c:v>PRODUZIONE ENERGIA</c:v>
                </c:pt>
                <c:pt idx="7">
                  <c:v>DISTRIBUZIONE ENERGIA</c:v>
                </c:pt>
                <c:pt idx="8">
                  <c:v>IMBALLAGGIOE/CONFEZIONAMENTO</c:v>
                </c:pt>
                <c:pt idx="9">
                  <c:v>METALMECCANICA</c:v>
                </c:pt>
              </c:strCache>
            </c:strRef>
          </c:cat>
          <c:val>
            <c:numRef>
              <c:f>'rep comparto'!$B$5:$B$14</c:f>
              <c:numCache>
                <c:formatCode>General</c:formatCode>
                <c:ptCount val="10"/>
                <c:pt idx="0">
                  <c:v>6</c:v>
                </c:pt>
                <c:pt idx="1">
                  <c:v>9</c:v>
                </c:pt>
                <c:pt idx="2">
                  <c:v>1</c:v>
                </c:pt>
                <c:pt idx="3">
                  <c:v>2</c:v>
                </c:pt>
                <c:pt idx="4">
                  <c:v>1</c:v>
                </c:pt>
                <c:pt idx="5">
                  <c:v>1</c:v>
                </c:pt>
                <c:pt idx="6">
                  <c:v>7</c:v>
                </c:pt>
                <c:pt idx="7">
                  <c:v>1</c:v>
                </c:pt>
                <c:pt idx="8">
                  <c:v>1</c:v>
                </c:pt>
                <c:pt idx="9">
                  <c:v>2</c:v>
                </c:pt>
              </c:numCache>
            </c:numRef>
          </c:val>
          <c:extLst>
            <c:ext xmlns:c16="http://schemas.microsoft.com/office/drawing/2014/chart" uri="{C3380CC4-5D6E-409C-BE32-E72D297353CC}">
              <c16:uniqueId val="{00000000-124F-4E52-9CF5-3EE5A6610769}"/>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n° infortuni mortali 2023 in regione Emilia-Romagna per comparto e classi di età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clustered"/>
        <c:varyColors val="0"/>
        <c:ser>
          <c:idx val="0"/>
          <c:order val="0"/>
          <c:tx>
            <c:strRef>
              <c:f>'rep vol comparto clas età16 67'!$B$2</c:f>
              <c:strCache>
                <c:ptCount val="1"/>
                <c:pt idx="0">
                  <c:v>16-30</c:v>
                </c:pt>
              </c:strCache>
            </c:strRef>
          </c:tx>
          <c:spPr>
            <a:solidFill>
              <a:schemeClr val="accent1"/>
            </a:solidFill>
            <a:ln>
              <a:no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67'!$B$3:$B$12</c:f>
              <c:numCache>
                <c:formatCode>General</c:formatCode>
                <c:ptCount val="10"/>
                <c:pt idx="0">
                  <c:v>1</c:v>
                </c:pt>
              </c:numCache>
            </c:numRef>
          </c:val>
          <c:extLst>
            <c:ext xmlns:c16="http://schemas.microsoft.com/office/drawing/2014/chart" uri="{C3380CC4-5D6E-409C-BE32-E72D297353CC}">
              <c16:uniqueId val="{00000000-B7D7-4AE6-AB30-284786DE93C2}"/>
            </c:ext>
          </c:extLst>
        </c:ser>
        <c:ser>
          <c:idx val="1"/>
          <c:order val="1"/>
          <c:tx>
            <c:strRef>
              <c:f>'rep vol comparto clas età16 67'!$C$2</c:f>
              <c:strCache>
                <c:ptCount val="1"/>
                <c:pt idx="0">
                  <c:v>31-40</c:v>
                </c:pt>
              </c:strCache>
            </c:strRef>
          </c:tx>
          <c:spPr>
            <a:solidFill>
              <a:schemeClr val="accent2"/>
            </a:solidFill>
            <a:ln>
              <a:no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67'!$C$3:$C$12</c:f>
              <c:numCache>
                <c:formatCode>General</c:formatCode>
                <c:ptCount val="10"/>
                <c:pt idx="0">
                  <c:v>2</c:v>
                </c:pt>
                <c:pt idx="1">
                  <c:v>2</c:v>
                </c:pt>
                <c:pt idx="2">
                  <c:v>1</c:v>
                </c:pt>
              </c:numCache>
            </c:numRef>
          </c:val>
          <c:extLst>
            <c:ext xmlns:c16="http://schemas.microsoft.com/office/drawing/2014/chart" uri="{C3380CC4-5D6E-409C-BE32-E72D297353CC}">
              <c16:uniqueId val="{00000001-B7D7-4AE6-AB30-284786DE93C2}"/>
            </c:ext>
          </c:extLst>
        </c:ser>
        <c:ser>
          <c:idx val="2"/>
          <c:order val="2"/>
          <c:tx>
            <c:strRef>
              <c:f>'rep vol comparto clas età16 67'!$D$2</c:f>
              <c:strCache>
                <c:ptCount val="1"/>
                <c:pt idx="0">
                  <c:v>41-50</c:v>
                </c:pt>
              </c:strCache>
            </c:strRef>
          </c:tx>
          <c:spPr>
            <a:solidFill>
              <a:schemeClr val="accent3"/>
            </a:solidFill>
            <a:ln>
              <a:no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67'!$D$3:$D$12</c:f>
              <c:numCache>
                <c:formatCode>General</c:formatCode>
                <c:ptCount val="10"/>
                <c:pt idx="0">
                  <c:v>2</c:v>
                </c:pt>
                <c:pt idx="1">
                  <c:v>1</c:v>
                </c:pt>
                <c:pt idx="4">
                  <c:v>1</c:v>
                </c:pt>
                <c:pt idx="6">
                  <c:v>1</c:v>
                </c:pt>
                <c:pt idx="8">
                  <c:v>1</c:v>
                </c:pt>
              </c:numCache>
            </c:numRef>
          </c:val>
          <c:extLst>
            <c:ext xmlns:c16="http://schemas.microsoft.com/office/drawing/2014/chart" uri="{C3380CC4-5D6E-409C-BE32-E72D297353CC}">
              <c16:uniqueId val="{00000002-B7D7-4AE6-AB30-284786DE93C2}"/>
            </c:ext>
          </c:extLst>
        </c:ser>
        <c:ser>
          <c:idx val="3"/>
          <c:order val="3"/>
          <c:tx>
            <c:strRef>
              <c:f>'rep vol comparto clas età16 67'!$E$2</c:f>
              <c:strCache>
                <c:ptCount val="1"/>
                <c:pt idx="0">
                  <c:v>51-60</c:v>
                </c:pt>
              </c:strCache>
            </c:strRef>
          </c:tx>
          <c:spPr>
            <a:solidFill>
              <a:srgbClr val="FF0000"/>
            </a:solidFill>
            <a:ln>
              <a:solidFill>
                <a:srgbClr val="FF0000"/>
              </a:solid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67'!$E$3:$E$12</c:f>
              <c:numCache>
                <c:formatCode>General</c:formatCode>
                <c:ptCount val="10"/>
                <c:pt idx="0">
                  <c:v>5</c:v>
                </c:pt>
                <c:pt idx="1">
                  <c:v>3</c:v>
                </c:pt>
                <c:pt idx="2">
                  <c:v>1</c:v>
                </c:pt>
                <c:pt idx="5">
                  <c:v>1</c:v>
                </c:pt>
                <c:pt idx="7">
                  <c:v>1</c:v>
                </c:pt>
              </c:numCache>
            </c:numRef>
          </c:val>
          <c:extLst>
            <c:ext xmlns:c16="http://schemas.microsoft.com/office/drawing/2014/chart" uri="{C3380CC4-5D6E-409C-BE32-E72D297353CC}">
              <c16:uniqueId val="{00000003-B7D7-4AE6-AB30-284786DE93C2}"/>
            </c:ext>
          </c:extLst>
        </c:ser>
        <c:ser>
          <c:idx val="4"/>
          <c:order val="4"/>
          <c:tx>
            <c:strRef>
              <c:f>'rep vol comparto clas età16 67'!$F$2</c:f>
              <c:strCache>
                <c:ptCount val="1"/>
                <c:pt idx="0">
                  <c:v>61-67</c:v>
                </c:pt>
              </c:strCache>
            </c:strRef>
          </c:tx>
          <c:spPr>
            <a:solidFill>
              <a:srgbClr val="FFFF00"/>
            </a:solidFill>
            <a:ln>
              <a:solidFill>
                <a:srgbClr val="FFFF00"/>
              </a:solid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67'!$F$3:$F$12</c:f>
              <c:numCache>
                <c:formatCode>General</c:formatCode>
                <c:ptCount val="10"/>
                <c:pt idx="0">
                  <c:v>2</c:v>
                </c:pt>
                <c:pt idx="1">
                  <c:v>1</c:v>
                </c:pt>
                <c:pt idx="3">
                  <c:v>1</c:v>
                </c:pt>
              </c:numCache>
            </c:numRef>
          </c:val>
          <c:extLst>
            <c:ext xmlns:c16="http://schemas.microsoft.com/office/drawing/2014/chart" uri="{C3380CC4-5D6E-409C-BE32-E72D297353CC}">
              <c16:uniqueId val="{00000004-B7D7-4AE6-AB30-284786DE93C2}"/>
            </c:ext>
          </c:extLst>
        </c:ser>
        <c:ser>
          <c:idx val="5"/>
          <c:order val="5"/>
          <c:tx>
            <c:strRef>
              <c:f>'rep vol comparto clas età16 67'!$G$2</c:f>
              <c:strCache>
                <c:ptCount val="1"/>
                <c:pt idx="0">
                  <c:v>&gt;67</c:v>
                </c:pt>
              </c:strCache>
            </c:strRef>
          </c:tx>
          <c:spPr>
            <a:solidFill>
              <a:schemeClr val="accent6"/>
            </a:solidFill>
            <a:ln>
              <a:no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67'!$G$3:$G$12</c:f>
              <c:numCache>
                <c:formatCode>General</c:formatCode>
                <c:ptCount val="10"/>
                <c:pt idx="1">
                  <c:v>2</c:v>
                </c:pt>
                <c:pt idx="2">
                  <c:v>1</c:v>
                </c:pt>
                <c:pt idx="9">
                  <c:v>1</c:v>
                </c:pt>
              </c:numCache>
            </c:numRef>
          </c:val>
          <c:extLst>
            <c:ext xmlns:c16="http://schemas.microsoft.com/office/drawing/2014/chart" uri="{C3380CC4-5D6E-409C-BE32-E72D297353CC}">
              <c16:uniqueId val="{00000005-B7D7-4AE6-AB30-284786DE93C2}"/>
            </c:ext>
          </c:extLst>
        </c:ser>
        <c:dLbls>
          <c:showLegendKey val="0"/>
          <c:showVal val="0"/>
          <c:showCatName val="0"/>
          <c:showSerName val="0"/>
          <c:showPercent val="0"/>
          <c:showBubbleSize val="0"/>
        </c:dLbls>
        <c:gapWidth val="182"/>
        <c:axId val="809992096"/>
        <c:axId val="810002080"/>
      </c:barChart>
      <c:catAx>
        <c:axId val="80999209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b="1"/>
                  <a:t>comparto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10002080"/>
        <c:crosses val="autoZero"/>
        <c:auto val="1"/>
        <c:lblAlgn val="ctr"/>
        <c:lblOffset val="100"/>
        <c:noMultiLvlLbl val="0"/>
      </c:catAx>
      <c:valAx>
        <c:axId val="810002080"/>
        <c:scaling>
          <c:orientation val="minMax"/>
          <c:max val="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b="1"/>
                  <a:t>n°morti</a:t>
                </a:r>
              </a:p>
            </c:rich>
          </c:tx>
          <c:layout>
            <c:manualLayout>
              <c:xMode val="edge"/>
              <c:yMode val="edge"/>
              <c:x val="0.18819866005539332"/>
              <c:y val="0.53345434045533335"/>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099920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it-IT"/>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'rep vol comparto clas età16 67'!$B$2</c:f>
              <c:strCache>
                <c:ptCount val="1"/>
                <c:pt idx="0">
                  <c:v>16-30</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67'!$B$3:$B$12</c:f>
              <c:numCache>
                <c:formatCode>General</c:formatCode>
                <c:ptCount val="10"/>
                <c:pt idx="0">
                  <c:v>1</c:v>
                </c:pt>
              </c:numCache>
            </c:numRef>
          </c:val>
          <c:extLst>
            <c:ext xmlns:c16="http://schemas.microsoft.com/office/drawing/2014/chart" uri="{C3380CC4-5D6E-409C-BE32-E72D297353CC}">
              <c16:uniqueId val="{00000000-4CBC-4139-A8D1-03641CF60B2C}"/>
            </c:ext>
          </c:extLst>
        </c:ser>
        <c:ser>
          <c:idx val="1"/>
          <c:order val="1"/>
          <c:tx>
            <c:strRef>
              <c:f>'rep vol comparto clas età16 67'!$C$2</c:f>
              <c:strCache>
                <c:ptCount val="1"/>
                <c:pt idx="0">
                  <c:v>31-40</c:v>
                </c:pt>
              </c:strCache>
            </c:strRef>
          </c:tx>
          <c:spPr>
            <a:solidFill>
              <a:srgbClr val="92D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67'!$C$3:$C$12</c:f>
              <c:numCache>
                <c:formatCode>General</c:formatCode>
                <c:ptCount val="10"/>
                <c:pt idx="0">
                  <c:v>2</c:v>
                </c:pt>
                <c:pt idx="1">
                  <c:v>2</c:v>
                </c:pt>
                <c:pt idx="2">
                  <c:v>1</c:v>
                </c:pt>
              </c:numCache>
            </c:numRef>
          </c:val>
          <c:extLst>
            <c:ext xmlns:c16="http://schemas.microsoft.com/office/drawing/2014/chart" uri="{C3380CC4-5D6E-409C-BE32-E72D297353CC}">
              <c16:uniqueId val="{00000001-4CBC-4139-A8D1-03641CF60B2C}"/>
            </c:ext>
          </c:extLst>
        </c:ser>
        <c:ser>
          <c:idx val="2"/>
          <c:order val="2"/>
          <c:tx>
            <c:strRef>
              <c:f>'rep vol comparto clas età16 67'!$D$2</c:f>
              <c:strCache>
                <c:ptCount val="1"/>
                <c:pt idx="0">
                  <c:v>41-50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67'!$D$3:$D$12</c:f>
              <c:numCache>
                <c:formatCode>General</c:formatCode>
                <c:ptCount val="10"/>
                <c:pt idx="0">
                  <c:v>2</c:v>
                </c:pt>
                <c:pt idx="1">
                  <c:v>1</c:v>
                </c:pt>
                <c:pt idx="4">
                  <c:v>1</c:v>
                </c:pt>
                <c:pt idx="6">
                  <c:v>1</c:v>
                </c:pt>
                <c:pt idx="8">
                  <c:v>1</c:v>
                </c:pt>
              </c:numCache>
            </c:numRef>
          </c:val>
          <c:extLst>
            <c:ext xmlns:c16="http://schemas.microsoft.com/office/drawing/2014/chart" uri="{C3380CC4-5D6E-409C-BE32-E72D297353CC}">
              <c16:uniqueId val="{00000002-4CBC-4139-A8D1-03641CF60B2C}"/>
            </c:ext>
          </c:extLst>
        </c:ser>
        <c:ser>
          <c:idx val="3"/>
          <c:order val="3"/>
          <c:tx>
            <c:strRef>
              <c:f>'rep vol comparto clas età16 67'!$E$2</c:f>
              <c:strCache>
                <c:ptCount val="1"/>
                <c:pt idx="0">
                  <c:v>51-60</c:v>
                </c:pt>
              </c:strCache>
            </c:strRef>
          </c:tx>
          <c:spPr>
            <a:solidFill>
              <a:srgbClr val="FF0000">
                <a:alpha val="76000"/>
              </a:srgbClr>
            </a:solidFill>
            <a:ln>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67'!$E$3:$E$12</c:f>
              <c:numCache>
                <c:formatCode>General</c:formatCode>
                <c:ptCount val="10"/>
                <c:pt idx="0">
                  <c:v>5</c:v>
                </c:pt>
                <c:pt idx="1">
                  <c:v>3</c:v>
                </c:pt>
                <c:pt idx="2">
                  <c:v>1</c:v>
                </c:pt>
                <c:pt idx="5">
                  <c:v>1</c:v>
                </c:pt>
                <c:pt idx="7">
                  <c:v>1</c:v>
                </c:pt>
              </c:numCache>
            </c:numRef>
          </c:val>
          <c:extLst>
            <c:ext xmlns:c16="http://schemas.microsoft.com/office/drawing/2014/chart" uri="{C3380CC4-5D6E-409C-BE32-E72D297353CC}">
              <c16:uniqueId val="{00000003-4CBC-4139-A8D1-03641CF60B2C}"/>
            </c:ext>
          </c:extLst>
        </c:ser>
        <c:ser>
          <c:idx val="4"/>
          <c:order val="4"/>
          <c:tx>
            <c:strRef>
              <c:f>'rep vol comparto clas età16 67'!$F$2</c:f>
              <c:strCache>
                <c:ptCount val="1"/>
                <c:pt idx="0">
                  <c:v>61-67</c:v>
                </c:pt>
              </c:strCache>
            </c:strRef>
          </c:tx>
          <c:spPr>
            <a:solidFill>
              <a:srgbClr val="FFFF00"/>
            </a:solidFill>
            <a:ln>
              <a:solidFill>
                <a:srgbClr val="FFFF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67'!$F$3:$F$12</c:f>
              <c:numCache>
                <c:formatCode>General</c:formatCode>
                <c:ptCount val="10"/>
                <c:pt idx="0">
                  <c:v>2</c:v>
                </c:pt>
                <c:pt idx="1">
                  <c:v>1</c:v>
                </c:pt>
                <c:pt idx="3">
                  <c:v>1</c:v>
                </c:pt>
              </c:numCache>
            </c:numRef>
          </c:val>
          <c:extLst>
            <c:ext xmlns:c16="http://schemas.microsoft.com/office/drawing/2014/chart" uri="{C3380CC4-5D6E-409C-BE32-E72D297353CC}">
              <c16:uniqueId val="{00000004-4CBC-4139-A8D1-03641CF60B2C}"/>
            </c:ext>
          </c:extLst>
        </c:ser>
        <c:ser>
          <c:idx val="5"/>
          <c:order val="5"/>
          <c:tx>
            <c:strRef>
              <c:f>'rep vol comparto clas età16 67'!$G$2</c:f>
              <c:strCache>
                <c:ptCount val="1"/>
                <c:pt idx="0">
                  <c:v>&gt;67</c:v>
                </c:pt>
              </c:strCache>
            </c:strRef>
          </c:tx>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67'!$G$3:$G$12</c:f>
              <c:numCache>
                <c:formatCode>General</c:formatCode>
                <c:ptCount val="10"/>
                <c:pt idx="1">
                  <c:v>2</c:v>
                </c:pt>
                <c:pt idx="2">
                  <c:v>1</c:v>
                </c:pt>
                <c:pt idx="9">
                  <c:v>1</c:v>
                </c:pt>
              </c:numCache>
            </c:numRef>
          </c:val>
          <c:extLst>
            <c:ext xmlns:c16="http://schemas.microsoft.com/office/drawing/2014/chart" uri="{C3380CC4-5D6E-409C-BE32-E72D297353CC}">
              <c16:uniqueId val="{00000005-4CBC-4139-A8D1-03641CF60B2C}"/>
            </c:ext>
          </c:extLst>
        </c:ser>
        <c:dLbls>
          <c:dLblPos val="ctr"/>
          <c:showLegendKey val="0"/>
          <c:showVal val="1"/>
          <c:showCatName val="0"/>
          <c:showSerName val="0"/>
          <c:showPercent val="0"/>
          <c:showBubbleSize val="0"/>
        </c:dLbls>
        <c:gapWidth val="150"/>
        <c:overlap val="100"/>
        <c:axId val="813434752"/>
        <c:axId val="813436000"/>
      </c:barChart>
      <c:catAx>
        <c:axId val="81343475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comparto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it-IT"/>
          </a:p>
        </c:txPr>
        <c:crossAx val="813436000"/>
        <c:crosses val="autoZero"/>
        <c:auto val="1"/>
        <c:lblAlgn val="ctr"/>
        <c:lblOffset val="100"/>
        <c:noMultiLvlLbl val="0"/>
      </c:catAx>
      <c:valAx>
        <c:axId val="813436000"/>
        <c:scaling>
          <c:orientation val="minMax"/>
          <c:max val="12"/>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sz="1400" b="1"/>
                  <a:t>n°infortuni mortali</a:t>
                </a:r>
              </a:p>
            </c:rich>
          </c:tx>
          <c:layout>
            <c:manualLayout>
              <c:xMode val="edge"/>
              <c:yMode val="edge"/>
              <c:x val="0.13110063162669541"/>
              <c:y val="0.8452611264031954"/>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it-IT"/>
          </a:p>
        </c:txPr>
        <c:crossAx val="8134347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800" b="1">
                <a:effectLst/>
              </a:rPr>
              <a:t>Fig.4 distribuzione infortuni mortali per comparto e classi di età, </a:t>
            </a:r>
          </a:p>
          <a:p>
            <a:pPr>
              <a:defRPr/>
            </a:pPr>
            <a:r>
              <a:rPr lang="it-IT" sz="1800" b="1">
                <a:effectLst/>
              </a:rPr>
              <a:t>nel 2023 in Emilia-Romagna </a:t>
            </a:r>
            <a:endParaRPr lang="it-IT">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stacked"/>
        <c:varyColors val="0"/>
        <c:ser>
          <c:idx val="0"/>
          <c:order val="0"/>
          <c:tx>
            <c:strRef>
              <c:f>'rep vol comparto clas età16 67'!$B$2</c:f>
              <c:strCache>
                <c:ptCount val="1"/>
                <c:pt idx="0">
                  <c:v>16-30</c:v>
                </c:pt>
              </c:strCache>
            </c:strRef>
          </c:tx>
          <c:spPr>
            <a:solidFill>
              <a:schemeClr val="accent1"/>
            </a:solidFill>
            <a:ln>
              <a:no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67'!$B$3:$B$12</c:f>
              <c:numCache>
                <c:formatCode>General</c:formatCode>
                <c:ptCount val="10"/>
                <c:pt idx="0">
                  <c:v>1</c:v>
                </c:pt>
              </c:numCache>
            </c:numRef>
          </c:val>
          <c:extLst>
            <c:ext xmlns:c16="http://schemas.microsoft.com/office/drawing/2014/chart" uri="{C3380CC4-5D6E-409C-BE32-E72D297353CC}">
              <c16:uniqueId val="{00000000-127C-4260-A9AA-AA8B6BBCE4AF}"/>
            </c:ext>
          </c:extLst>
        </c:ser>
        <c:ser>
          <c:idx val="1"/>
          <c:order val="1"/>
          <c:tx>
            <c:strRef>
              <c:f>'rep vol comparto clas età16 67'!$C$2</c:f>
              <c:strCache>
                <c:ptCount val="1"/>
                <c:pt idx="0">
                  <c:v>31-40</c:v>
                </c:pt>
              </c:strCache>
            </c:strRef>
          </c:tx>
          <c:spPr>
            <a:solidFill>
              <a:srgbClr val="92D050"/>
            </a:solidFill>
            <a:ln>
              <a:no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67'!$C$3:$C$12</c:f>
              <c:numCache>
                <c:formatCode>General</c:formatCode>
                <c:ptCount val="10"/>
                <c:pt idx="0">
                  <c:v>2</c:v>
                </c:pt>
                <c:pt idx="1">
                  <c:v>2</c:v>
                </c:pt>
                <c:pt idx="2">
                  <c:v>1</c:v>
                </c:pt>
              </c:numCache>
            </c:numRef>
          </c:val>
          <c:extLst>
            <c:ext xmlns:c16="http://schemas.microsoft.com/office/drawing/2014/chart" uri="{C3380CC4-5D6E-409C-BE32-E72D297353CC}">
              <c16:uniqueId val="{00000001-127C-4260-A9AA-AA8B6BBCE4AF}"/>
            </c:ext>
          </c:extLst>
        </c:ser>
        <c:ser>
          <c:idx val="2"/>
          <c:order val="2"/>
          <c:tx>
            <c:strRef>
              <c:f>'rep vol comparto clas età16 67'!$D$2</c:f>
              <c:strCache>
                <c:ptCount val="1"/>
                <c:pt idx="0">
                  <c:v>41-50</c:v>
                </c:pt>
              </c:strCache>
            </c:strRef>
          </c:tx>
          <c:spPr>
            <a:solidFill>
              <a:schemeClr val="accent3"/>
            </a:solidFill>
            <a:ln>
              <a:no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67'!$D$3:$D$12</c:f>
              <c:numCache>
                <c:formatCode>General</c:formatCode>
                <c:ptCount val="10"/>
                <c:pt idx="0">
                  <c:v>2</c:v>
                </c:pt>
                <c:pt idx="1">
                  <c:v>1</c:v>
                </c:pt>
                <c:pt idx="4">
                  <c:v>1</c:v>
                </c:pt>
                <c:pt idx="6">
                  <c:v>1</c:v>
                </c:pt>
                <c:pt idx="8">
                  <c:v>1</c:v>
                </c:pt>
              </c:numCache>
            </c:numRef>
          </c:val>
          <c:extLst>
            <c:ext xmlns:c16="http://schemas.microsoft.com/office/drawing/2014/chart" uri="{C3380CC4-5D6E-409C-BE32-E72D297353CC}">
              <c16:uniqueId val="{00000002-127C-4260-A9AA-AA8B6BBCE4AF}"/>
            </c:ext>
          </c:extLst>
        </c:ser>
        <c:ser>
          <c:idx val="3"/>
          <c:order val="3"/>
          <c:tx>
            <c:strRef>
              <c:f>'rep vol comparto clas età16 67'!$E$2</c:f>
              <c:strCache>
                <c:ptCount val="1"/>
                <c:pt idx="0">
                  <c:v>51-60</c:v>
                </c:pt>
              </c:strCache>
            </c:strRef>
          </c:tx>
          <c:spPr>
            <a:solidFill>
              <a:srgbClr val="FF0000"/>
            </a:solidFill>
            <a:ln>
              <a:solidFill>
                <a:srgbClr val="FF0000"/>
              </a:solid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67'!$E$3:$E$12</c:f>
              <c:numCache>
                <c:formatCode>General</c:formatCode>
                <c:ptCount val="10"/>
                <c:pt idx="0">
                  <c:v>5</c:v>
                </c:pt>
                <c:pt idx="1">
                  <c:v>3</c:v>
                </c:pt>
                <c:pt idx="2">
                  <c:v>1</c:v>
                </c:pt>
                <c:pt idx="5">
                  <c:v>1</c:v>
                </c:pt>
                <c:pt idx="7">
                  <c:v>1</c:v>
                </c:pt>
              </c:numCache>
            </c:numRef>
          </c:val>
          <c:extLst>
            <c:ext xmlns:c16="http://schemas.microsoft.com/office/drawing/2014/chart" uri="{C3380CC4-5D6E-409C-BE32-E72D297353CC}">
              <c16:uniqueId val="{00000003-127C-4260-A9AA-AA8B6BBCE4AF}"/>
            </c:ext>
          </c:extLst>
        </c:ser>
        <c:ser>
          <c:idx val="4"/>
          <c:order val="4"/>
          <c:tx>
            <c:strRef>
              <c:f>'rep vol comparto clas età16 67'!$F$2</c:f>
              <c:strCache>
                <c:ptCount val="1"/>
                <c:pt idx="0">
                  <c:v>61-67</c:v>
                </c:pt>
              </c:strCache>
            </c:strRef>
          </c:tx>
          <c:spPr>
            <a:solidFill>
              <a:srgbClr val="FFFF00"/>
            </a:solidFill>
            <a:ln>
              <a:solidFill>
                <a:srgbClr val="FFFF00"/>
              </a:solid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67'!$F$3:$F$12</c:f>
              <c:numCache>
                <c:formatCode>General</c:formatCode>
                <c:ptCount val="10"/>
                <c:pt idx="0">
                  <c:v>2</c:v>
                </c:pt>
                <c:pt idx="1">
                  <c:v>1</c:v>
                </c:pt>
                <c:pt idx="3">
                  <c:v>1</c:v>
                </c:pt>
              </c:numCache>
            </c:numRef>
          </c:val>
          <c:extLst>
            <c:ext xmlns:c16="http://schemas.microsoft.com/office/drawing/2014/chart" uri="{C3380CC4-5D6E-409C-BE32-E72D297353CC}">
              <c16:uniqueId val="{00000004-127C-4260-A9AA-AA8B6BBCE4AF}"/>
            </c:ext>
          </c:extLst>
        </c:ser>
        <c:ser>
          <c:idx val="5"/>
          <c:order val="5"/>
          <c:tx>
            <c:strRef>
              <c:f>'rep vol comparto clas età16 67'!$G$2</c:f>
              <c:strCache>
                <c:ptCount val="1"/>
                <c:pt idx="0">
                  <c:v>&gt;67</c:v>
                </c:pt>
              </c:strCache>
            </c:strRef>
          </c:tx>
          <c:spPr>
            <a:solidFill>
              <a:srgbClr val="FFC000"/>
            </a:solidFill>
            <a:ln>
              <a:noFill/>
            </a:ln>
            <a:effectLst/>
          </c:spPr>
          <c:invertIfNegative val="0"/>
          <c:cat>
            <c:strRef>
              <c:f>'rep vol comparto clas età16 67'!$A$3:$A$12</c:f>
              <c:strCache>
                <c:ptCount val="10"/>
                <c:pt idx="0">
                  <c:v>EDILIZIA / CANTIERI</c:v>
                </c:pt>
                <c:pt idx="1">
                  <c:v>AGRICOLTURA</c:v>
                </c:pt>
                <c:pt idx="2">
                  <c:v>LOGISTICA / TRASPORTI E MAGAZZINI</c:v>
                </c:pt>
                <c:pt idx="3">
                  <c:v>ISTALLAZIONE IMPIANTI</c:v>
                </c:pt>
                <c:pt idx="4">
                  <c:v>RECUPERO DI MATERIALI</c:v>
                </c:pt>
                <c:pt idx="5">
                  <c:v>RACCOLTA RIFIUTI</c:v>
                </c:pt>
                <c:pt idx="6">
                  <c:v>COMMERCIO</c:v>
                </c:pt>
                <c:pt idx="7">
                  <c:v>RIPARAZIONE DI AUTOVEICOLI E MOTOCICLI</c:v>
                </c:pt>
                <c:pt idx="8">
                  <c:v>NOLEGGIO MACCHINE ED ATTREZZATURE</c:v>
                </c:pt>
                <c:pt idx="9">
                  <c:v>RISTORAZIONE</c:v>
                </c:pt>
              </c:strCache>
            </c:strRef>
          </c:cat>
          <c:val>
            <c:numRef>
              <c:f>'rep vol comparto clas età16 67'!$G$3:$G$12</c:f>
              <c:numCache>
                <c:formatCode>General</c:formatCode>
                <c:ptCount val="10"/>
                <c:pt idx="1">
                  <c:v>2</c:v>
                </c:pt>
                <c:pt idx="2">
                  <c:v>1</c:v>
                </c:pt>
                <c:pt idx="9">
                  <c:v>1</c:v>
                </c:pt>
              </c:numCache>
            </c:numRef>
          </c:val>
          <c:extLst>
            <c:ext xmlns:c16="http://schemas.microsoft.com/office/drawing/2014/chart" uri="{C3380CC4-5D6E-409C-BE32-E72D297353CC}">
              <c16:uniqueId val="{00000005-127C-4260-A9AA-AA8B6BBCE4AF}"/>
            </c:ext>
          </c:extLst>
        </c:ser>
        <c:dLbls>
          <c:showLegendKey val="0"/>
          <c:showVal val="0"/>
          <c:showCatName val="0"/>
          <c:showSerName val="0"/>
          <c:showPercent val="0"/>
          <c:showBubbleSize val="0"/>
        </c:dLbls>
        <c:gapWidth val="150"/>
        <c:overlap val="100"/>
        <c:axId val="813434752"/>
        <c:axId val="813436000"/>
      </c:barChart>
      <c:catAx>
        <c:axId val="81343475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comparto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13436000"/>
        <c:crosses val="autoZero"/>
        <c:auto val="1"/>
        <c:lblAlgn val="ctr"/>
        <c:lblOffset val="100"/>
        <c:noMultiLvlLbl val="0"/>
      </c:catAx>
      <c:valAx>
        <c:axId val="813436000"/>
        <c:scaling>
          <c:orientation val="minMax"/>
          <c:max val="1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b="1"/>
                  <a:t>n°infortuni mortali</a:t>
                </a:r>
              </a:p>
            </c:rich>
          </c:tx>
          <c:layout>
            <c:manualLayout>
              <c:xMode val="edge"/>
              <c:yMode val="edge"/>
              <c:x val="0.13970740800604148"/>
              <c:y val="0.57411690090553125"/>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1343475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it-IT"/>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1.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5" Type="http://schemas.openxmlformats.org/officeDocument/2006/relationships/chart" Target="../charts/chart24.xml"/><Relationship Id="rId4" Type="http://schemas.openxmlformats.org/officeDocument/2006/relationships/chart" Target="../charts/chart23.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7.xml"/><Relationship Id="rId7" Type="http://schemas.openxmlformats.org/officeDocument/2006/relationships/chart" Target="../charts/chart31.xml"/><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chart" Target="../charts/chart35.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39.xml"/><Relationship Id="rId1" Type="http://schemas.openxmlformats.org/officeDocument/2006/relationships/chart" Target="../charts/chart3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chart" Target="../charts/chart19.xml"/><Relationship Id="rId5" Type="http://schemas.openxmlformats.org/officeDocument/2006/relationships/chart" Target="../charts/chart18.xml"/><Relationship Id="rId4"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3</xdr:col>
      <xdr:colOff>87505</xdr:colOff>
      <xdr:row>0</xdr:row>
      <xdr:rowOff>146205</xdr:rowOff>
    </xdr:from>
    <xdr:to>
      <xdr:col>13</xdr:col>
      <xdr:colOff>503354</xdr:colOff>
      <xdr:row>19</xdr:row>
      <xdr:rowOff>77439</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23</xdr:col>
      <xdr:colOff>220243</xdr:colOff>
      <xdr:row>2</xdr:row>
      <xdr:rowOff>146034</xdr:rowOff>
    </xdr:from>
    <xdr:to>
      <xdr:col>33</xdr:col>
      <xdr:colOff>548691</xdr:colOff>
      <xdr:row>22</xdr:row>
      <xdr:rowOff>77733</xdr:rowOff>
    </xdr:to>
    <xdr:graphicFrame macro="">
      <xdr:nvGraphicFramePr>
        <xdr:cNvPr id="2" name="Grafico 1">
          <a:extLst>
            <a:ext uri="{FF2B5EF4-FFF2-40B4-BE49-F238E27FC236}">
              <a16:creationId xmlns:a16="http://schemas.microsoft.com/office/drawing/2014/main" id="{B75A1F78-CEA4-42FD-8BCD-867A0A33EF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554566</xdr:colOff>
      <xdr:row>24</xdr:row>
      <xdr:rowOff>-1</xdr:rowOff>
    </xdr:from>
    <xdr:to>
      <xdr:col>10</xdr:col>
      <xdr:colOff>596899</xdr:colOff>
      <xdr:row>37</xdr:row>
      <xdr:rowOff>42333</xdr:rowOff>
    </xdr:to>
    <xdr:graphicFrame macro="">
      <xdr:nvGraphicFramePr>
        <xdr:cNvPr id="3" name="Grafico 2">
          <a:extLst>
            <a:ext uri="{FF2B5EF4-FFF2-40B4-BE49-F238E27FC236}">
              <a16:creationId xmlns:a16="http://schemas.microsoft.com/office/drawing/2014/main" id="{E8EAB957-0877-4E37-82E1-432848A48C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46935</xdr:colOff>
      <xdr:row>21</xdr:row>
      <xdr:rowOff>136203</xdr:rowOff>
    </xdr:from>
    <xdr:to>
      <xdr:col>18</xdr:col>
      <xdr:colOff>70555</xdr:colOff>
      <xdr:row>38</xdr:row>
      <xdr:rowOff>23517</xdr:rowOff>
    </xdr:to>
    <xdr:graphicFrame macro="">
      <xdr:nvGraphicFramePr>
        <xdr:cNvPr id="4" name="Grafico 3">
          <a:extLst>
            <a:ext uri="{FF2B5EF4-FFF2-40B4-BE49-F238E27FC236}">
              <a16:creationId xmlns:a16="http://schemas.microsoft.com/office/drawing/2014/main" id="{27A8A979-AB41-48A5-A56E-0A879E4AB9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479470</xdr:colOff>
      <xdr:row>38</xdr:row>
      <xdr:rowOff>22639</xdr:rowOff>
    </xdr:from>
    <xdr:to>
      <xdr:col>10</xdr:col>
      <xdr:colOff>532847</xdr:colOff>
      <xdr:row>50</xdr:row>
      <xdr:rowOff>87796</xdr:rowOff>
    </xdr:to>
    <xdr:graphicFrame macro="">
      <xdr:nvGraphicFramePr>
        <xdr:cNvPr id="5" name="Grafico 4">
          <a:extLst>
            <a:ext uri="{FF2B5EF4-FFF2-40B4-BE49-F238E27FC236}">
              <a16:creationId xmlns:a16="http://schemas.microsoft.com/office/drawing/2014/main" id="{AC12B549-82F6-4C9D-8FED-E1CF4DAF76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90647</xdr:colOff>
      <xdr:row>39</xdr:row>
      <xdr:rowOff>41042</xdr:rowOff>
    </xdr:from>
    <xdr:to>
      <xdr:col>18</xdr:col>
      <xdr:colOff>166226</xdr:colOff>
      <xdr:row>54</xdr:row>
      <xdr:rowOff>148970</xdr:rowOff>
    </xdr:to>
    <xdr:graphicFrame macro="">
      <xdr:nvGraphicFramePr>
        <xdr:cNvPr id="6" name="Grafico 5">
          <a:extLst>
            <a:ext uri="{FF2B5EF4-FFF2-40B4-BE49-F238E27FC236}">
              <a16:creationId xmlns:a16="http://schemas.microsoft.com/office/drawing/2014/main" id="{E8318F2B-52E1-4154-AEF9-B5195F145D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144134</xdr:colOff>
      <xdr:row>18</xdr:row>
      <xdr:rowOff>60046</xdr:rowOff>
    </xdr:from>
    <xdr:to>
      <xdr:col>22</xdr:col>
      <xdr:colOff>271831</xdr:colOff>
      <xdr:row>33</xdr:row>
      <xdr:rowOff>123591</xdr:rowOff>
    </xdr:to>
    <xdr:graphicFrame macro="">
      <xdr:nvGraphicFramePr>
        <xdr:cNvPr id="4" name="Grafico 3">
          <a:extLst>
            <a:ext uri="{FF2B5EF4-FFF2-40B4-BE49-F238E27FC236}">
              <a16:creationId xmlns:a16="http://schemas.microsoft.com/office/drawing/2014/main" id="{00000000-0008-0000-09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715635</xdr:colOff>
      <xdr:row>35</xdr:row>
      <xdr:rowOff>120953</xdr:rowOff>
    </xdr:from>
    <xdr:to>
      <xdr:col>19</xdr:col>
      <xdr:colOff>50397</xdr:colOff>
      <xdr:row>60</xdr:row>
      <xdr:rowOff>50397</xdr:rowOff>
    </xdr:to>
    <xdr:graphicFrame macro="">
      <xdr:nvGraphicFramePr>
        <xdr:cNvPr id="6" name="Grafico 5">
          <a:extLst>
            <a:ext uri="{FF2B5EF4-FFF2-40B4-BE49-F238E27FC236}">
              <a16:creationId xmlns:a16="http://schemas.microsoft.com/office/drawing/2014/main" id="{00000000-0008-0000-09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96050</xdr:colOff>
      <xdr:row>18</xdr:row>
      <xdr:rowOff>72305</xdr:rowOff>
    </xdr:from>
    <xdr:to>
      <xdr:col>37</xdr:col>
      <xdr:colOff>358484</xdr:colOff>
      <xdr:row>33</xdr:row>
      <xdr:rowOff>59454</xdr:rowOff>
    </xdr:to>
    <xdr:graphicFrame macro="">
      <xdr:nvGraphicFramePr>
        <xdr:cNvPr id="8" name="Grafico 7">
          <a:extLst>
            <a:ext uri="{FF2B5EF4-FFF2-40B4-BE49-F238E27FC236}">
              <a16:creationId xmlns:a16="http://schemas.microsoft.com/office/drawing/2014/main" id="{00000000-0008-0000-09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480784</xdr:colOff>
      <xdr:row>37</xdr:row>
      <xdr:rowOff>25400</xdr:rowOff>
    </xdr:from>
    <xdr:to>
      <xdr:col>27</xdr:col>
      <xdr:colOff>479490</xdr:colOff>
      <xdr:row>57</xdr:row>
      <xdr:rowOff>129592</xdr:rowOff>
    </xdr:to>
    <xdr:graphicFrame macro="">
      <xdr:nvGraphicFramePr>
        <xdr:cNvPr id="10" name="Grafico 9">
          <a:extLst>
            <a:ext uri="{FF2B5EF4-FFF2-40B4-BE49-F238E27FC236}">
              <a16:creationId xmlns:a16="http://schemas.microsoft.com/office/drawing/2014/main" id="{00000000-0008-0000-09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0</xdr:colOff>
      <xdr:row>37</xdr:row>
      <xdr:rowOff>0</xdr:rowOff>
    </xdr:from>
    <xdr:to>
      <xdr:col>36</xdr:col>
      <xdr:colOff>272143</xdr:colOff>
      <xdr:row>57</xdr:row>
      <xdr:rowOff>103674</xdr:rowOff>
    </xdr:to>
    <xdr:graphicFrame macro="">
      <xdr:nvGraphicFramePr>
        <xdr:cNvPr id="11" name="Grafico 10">
          <a:extLst>
            <a:ext uri="{FF2B5EF4-FFF2-40B4-BE49-F238E27FC236}">
              <a16:creationId xmlns:a16="http://schemas.microsoft.com/office/drawing/2014/main"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37</xdr:col>
      <xdr:colOff>0</xdr:colOff>
      <xdr:row>37</xdr:row>
      <xdr:rowOff>0</xdr:rowOff>
    </xdr:from>
    <xdr:to>
      <xdr:col>44</xdr:col>
      <xdr:colOff>471715</xdr:colOff>
      <xdr:row>57</xdr:row>
      <xdr:rowOff>29342</xdr:rowOff>
    </xdr:to>
    <xdr:graphicFrame macro="">
      <xdr:nvGraphicFramePr>
        <xdr:cNvPr id="12" name="Grafico 11">
          <a:extLst>
            <a:ext uri="{FF2B5EF4-FFF2-40B4-BE49-F238E27FC236}">
              <a16:creationId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228600</xdr:colOff>
      <xdr:row>36</xdr:row>
      <xdr:rowOff>142875</xdr:rowOff>
    </xdr:from>
    <xdr:to>
      <xdr:col>4</xdr:col>
      <xdr:colOff>538390</xdr:colOff>
      <xdr:row>57</xdr:row>
      <xdr:rowOff>10292</xdr:rowOff>
    </xdr:to>
    <xdr:graphicFrame macro="">
      <xdr:nvGraphicFramePr>
        <xdr:cNvPr id="5" name="Grafico 4">
          <a:extLst>
            <a:ext uri="{FF2B5EF4-FFF2-40B4-BE49-F238E27FC236}">
              <a16:creationId xmlns:a16="http://schemas.microsoft.com/office/drawing/2014/main" id="{5EA61D4C-8B67-4332-BD2B-2655DA783B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342900</xdr:colOff>
      <xdr:row>3</xdr:row>
      <xdr:rowOff>10824</xdr:rowOff>
    </xdr:from>
    <xdr:to>
      <xdr:col>9</xdr:col>
      <xdr:colOff>281420</xdr:colOff>
      <xdr:row>20</xdr:row>
      <xdr:rowOff>7621</xdr:rowOff>
    </xdr:to>
    <xdr:graphicFrame macro="">
      <xdr:nvGraphicFramePr>
        <xdr:cNvPr id="2" name="Grafico 2">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23</xdr:row>
      <xdr:rowOff>0</xdr:rowOff>
    </xdr:from>
    <xdr:to>
      <xdr:col>9</xdr:col>
      <xdr:colOff>423256</xdr:colOff>
      <xdr:row>42</xdr:row>
      <xdr:rowOff>78567</xdr:rowOff>
    </xdr:to>
    <xdr:graphicFrame macro="">
      <xdr:nvGraphicFramePr>
        <xdr:cNvPr id="3" name="Grafico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176429</xdr:colOff>
      <xdr:row>40</xdr:row>
      <xdr:rowOff>111270</xdr:rowOff>
    </xdr:from>
    <xdr:to>
      <xdr:col>22</xdr:col>
      <xdr:colOff>10824</xdr:colOff>
      <xdr:row>56</xdr:row>
      <xdr:rowOff>29441</xdr:rowOff>
    </xdr:to>
    <xdr:graphicFrame macro="">
      <xdr:nvGraphicFramePr>
        <xdr:cNvPr id="7" name="Grafico 6">
          <a:extLst>
            <a:ext uri="{FF2B5EF4-FFF2-40B4-BE49-F238E27FC236}">
              <a16:creationId xmlns:a16="http://schemas.microsoft.com/office/drawing/2014/main" id="{4DC3F33C-2B0C-539A-A1AC-50061C2BE53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3</xdr:col>
      <xdr:colOff>303696</xdr:colOff>
      <xdr:row>32</xdr:row>
      <xdr:rowOff>18404</xdr:rowOff>
    </xdr:from>
    <xdr:to>
      <xdr:col>11</xdr:col>
      <xdr:colOff>294492</xdr:colOff>
      <xdr:row>49</xdr:row>
      <xdr:rowOff>27607</xdr:rowOff>
    </xdr:to>
    <xdr:graphicFrame macro="">
      <xdr:nvGraphicFramePr>
        <xdr:cNvPr id="2" name="Grafico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515180</xdr:colOff>
      <xdr:row>13</xdr:row>
      <xdr:rowOff>80654</xdr:rowOff>
    </xdr:from>
    <xdr:to>
      <xdr:col>9</xdr:col>
      <xdr:colOff>312900</xdr:colOff>
      <xdr:row>29</xdr:row>
      <xdr:rowOff>119637</xdr:rowOff>
    </xdr:to>
    <xdr:graphicFrame macro="">
      <xdr:nvGraphicFramePr>
        <xdr:cNvPr id="3" name="Grafico 1">
          <a:extLst>
            <a:ext uri="{FF2B5EF4-FFF2-40B4-BE49-F238E27FC236}">
              <a16:creationId xmlns:a16="http://schemas.microsoft.com/office/drawing/2014/main" id="{00000000-0008-0000-0C00-000003000000}"/>
            </a:ext>
            <a:ext uri="{147F2762-F138-4A5C-976F-8EAC2B608ADB}">
              <a16:predDERef xmlns:a16="http://schemas.microsoft.com/office/drawing/2014/main" pred="{7F28EB5D-0173-1F9F-28DD-DF8E2FBC08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603709</xdr:colOff>
      <xdr:row>1</xdr:row>
      <xdr:rowOff>87059</xdr:rowOff>
    </xdr:from>
    <xdr:to>
      <xdr:col>18</xdr:col>
      <xdr:colOff>165652</xdr:colOff>
      <xdr:row>21</xdr:row>
      <xdr:rowOff>73625</xdr:rowOff>
    </xdr:to>
    <xdr:graphicFrame macro="">
      <xdr:nvGraphicFramePr>
        <xdr:cNvPr id="4" name="Grafico 3">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304800</xdr:colOff>
      <xdr:row>18</xdr:row>
      <xdr:rowOff>106680</xdr:rowOff>
    </xdr:from>
    <xdr:to>
      <xdr:col>16</xdr:col>
      <xdr:colOff>502920</xdr:colOff>
      <xdr:row>46</xdr:row>
      <xdr:rowOff>121920</xdr:rowOff>
    </xdr:to>
    <xdr:graphicFrame macro="">
      <xdr:nvGraphicFramePr>
        <xdr:cNvPr id="2" name="Grafico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984250</xdr:colOff>
      <xdr:row>0</xdr:row>
      <xdr:rowOff>78317</xdr:rowOff>
    </xdr:from>
    <xdr:to>
      <xdr:col>10</xdr:col>
      <xdr:colOff>312209</xdr:colOff>
      <xdr:row>16</xdr:row>
      <xdr:rowOff>31750</xdr:rowOff>
    </xdr:to>
    <xdr:graphicFrame macro="">
      <xdr:nvGraphicFramePr>
        <xdr:cNvPr id="3" name="Grafico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2933558</xdr:colOff>
      <xdr:row>29</xdr:row>
      <xdr:rowOff>158750</xdr:rowOff>
    </xdr:from>
    <xdr:to>
      <xdr:col>14</xdr:col>
      <xdr:colOff>532233</xdr:colOff>
      <xdr:row>62</xdr:row>
      <xdr:rowOff>33744</xdr:rowOff>
    </xdr:to>
    <xdr:graphicFrame macro="">
      <xdr:nvGraphicFramePr>
        <xdr:cNvPr id="9" name="Grafico 8">
          <a:extLst>
            <a:ext uri="{FF2B5EF4-FFF2-40B4-BE49-F238E27FC236}">
              <a16:creationId xmlns:a16="http://schemas.microsoft.com/office/drawing/2014/main" id="{00000000-0008-0000-1C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482129</xdr:colOff>
      <xdr:row>1</xdr:row>
      <xdr:rowOff>129540</xdr:rowOff>
    </xdr:from>
    <xdr:to>
      <xdr:col>16</xdr:col>
      <xdr:colOff>91440</xdr:colOff>
      <xdr:row>25</xdr:row>
      <xdr:rowOff>70556</xdr:rowOff>
    </xdr:to>
    <xdr:graphicFrame macro="">
      <xdr:nvGraphicFramePr>
        <xdr:cNvPr id="2" name="Grafico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77609</xdr:colOff>
      <xdr:row>1</xdr:row>
      <xdr:rowOff>104186</xdr:rowOff>
    </xdr:from>
    <xdr:to>
      <xdr:col>32</xdr:col>
      <xdr:colOff>587374</xdr:colOff>
      <xdr:row>31</xdr:row>
      <xdr:rowOff>31750</xdr:rowOff>
    </xdr:to>
    <xdr:graphicFrame macro="">
      <xdr:nvGraphicFramePr>
        <xdr:cNvPr id="3" name="Grafico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496643</xdr:colOff>
      <xdr:row>28</xdr:row>
      <xdr:rowOff>180071</xdr:rowOff>
    </xdr:from>
    <xdr:to>
      <xdr:col>45</xdr:col>
      <xdr:colOff>62396</xdr:colOff>
      <xdr:row>47</xdr:row>
      <xdr:rowOff>70003</xdr:rowOff>
    </xdr:to>
    <xdr:graphicFrame macro="">
      <xdr:nvGraphicFramePr>
        <xdr:cNvPr id="10" name="Grafico 9">
          <a:extLst>
            <a:ext uri="{FF2B5EF4-FFF2-40B4-BE49-F238E27FC236}">
              <a16:creationId xmlns:a16="http://schemas.microsoft.com/office/drawing/2014/main" id="{00000000-0008-0000-02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47</xdr:col>
      <xdr:colOff>139897</xdr:colOff>
      <xdr:row>18</xdr:row>
      <xdr:rowOff>146448</xdr:rowOff>
    </xdr:from>
    <xdr:to>
      <xdr:col>53</xdr:col>
      <xdr:colOff>1229319</xdr:colOff>
      <xdr:row>32</xdr:row>
      <xdr:rowOff>151210</xdr:rowOff>
    </xdr:to>
    <xdr:graphicFrame macro="">
      <xdr:nvGraphicFramePr>
        <xdr:cNvPr id="4" name="Grafico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0</xdr:row>
      <xdr:rowOff>0</xdr:rowOff>
    </xdr:from>
    <xdr:to>
      <xdr:col>18</xdr:col>
      <xdr:colOff>419100</xdr:colOff>
      <xdr:row>16</xdr:row>
      <xdr:rowOff>19049</xdr:rowOff>
    </xdr:to>
    <xdr:graphicFrame macro="">
      <xdr:nvGraphicFramePr>
        <xdr:cNvPr id="4" name="Grafico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28576</xdr:colOff>
      <xdr:row>0</xdr:row>
      <xdr:rowOff>0</xdr:rowOff>
    </xdr:from>
    <xdr:to>
      <xdr:col>22</xdr:col>
      <xdr:colOff>342900</xdr:colOff>
      <xdr:row>24</xdr:row>
      <xdr:rowOff>142874</xdr:rowOff>
    </xdr:to>
    <xdr:graphicFrame macro="">
      <xdr:nvGraphicFramePr>
        <xdr:cNvPr id="2" name="Grafico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500060</xdr:colOff>
      <xdr:row>30</xdr:row>
      <xdr:rowOff>19049</xdr:rowOff>
    </xdr:from>
    <xdr:to>
      <xdr:col>11</xdr:col>
      <xdr:colOff>542924</xdr:colOff>
      <xdr:row>56</xdr:row>
      <xdr:rowOff>171450</xdr:rowOff>
    </xdr:to>
    <xdr:graphicFrame macro="">
      <xdr:nvGraphicFramePr>
        <xdr:cNvPr id="3" name="Grafico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0</xdr:colOff>
      <xdr:row>30</xdr:row>
      <xdr:rowOff>0</xdr:rowOff>
    </xdr:from>
    <xdr:to>
      <xdr:col>27</xdr:col>
      <xdr:colOff>319089</xdr:colOff>
      <xdr:row>56</xdr:row>
      <xdr:rowOff>152401</xdr:rowOff>
    </xdr:to>
    <xdr:graphicFrame macro="">
      <xdr:nvGraphicFramePr>
        <xdr:cNvPr id="4" name="Grafico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112396</xdr:colOff>
      <xdr:row>0</xdr:row>
      <xdr:rowOff>131445</xdr:rowOff>
    </xdr:from>
    <xdr:to>
      <xdr:col>22</xdr:col>
      <xdr:colOff>590550</xdr:colOff>
      <xdr:row>25</xdr:row>
      <xdr:rowOff>83819</xdr:rowOff>
    </xdr:to>
    <xdr:graphicFrame macro="">
      <xdr:nvGraphicFramePr>
        <xdr:cNvPr id="3" name="Grafico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500061</xdr:colOff>
      <xdr:row>30</xdr:row>
      <xdr:rowOff>19049</xdr:rowOff>
    </xdr:from>
    <xdr:to>
      <xdr:col>15</xdr:col>
      <xdr:colOff>76200</xdr:colOff>
      <xdr:row>56</xdr:row>
      <xdr:rowOff>171450</xdr:rowOff>
    </xdr:to>
    <xdr:graphicFrame macro="">
      <xdr:nvGraphicFramePr>
        <xdr:cNvPr id="4" name="Grafico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0.48109</cdr:x>
      <cdr:y>0.52491</cdr:y>
    </cdr:from>
    <cdr:to>
      <cdr:x>0.50693</cdr:x>
      <cdr:y>0.58626</cdr:y>
    </cdr:to>
    <cdr:sp macro="" textlink="">
      <cdr:nvSpPr>
        <cdr:cNvPr id="5" name="Rettangolo 4">
          <a:extLst xmlns:a="http://schemas.openxmlformats.org/drawingml/2006/main">
            <a:ext uri="{FF2B5EF4-FFF2-40B4-BE49-F238E27FC236}">
              <a16:creationId xmlns:a16="http://schemas.microsoft.com/office/drawing/2014/main" id="{9732FB80-482D-6C8E-94B2-72FE69E74570}"/>
            </a:ext>
          </a:extLst>
        </cdr:cNvPr>
        <cdr:cNvSpPr/>
      </cdr:nvSpPr>
      <cdr:spPr>
        <a:xfrm xmlns:a="http://schemas.openxmlformats.org/drawingml/2006/main">
          <a:off x="4257033" y="2474885"/>
          <a:ext cx="228651" cy="289270"/>
        </a:xfrm>
        <a:prstGeom xmlns:a="http://schemas.openxmlformats.org/drawingml/2006/main" prst="rect">
          <a:avLst/>
        </a:prstGeom>
        <a:solidFill xmlns:a="http://schemas.openxmlformats.org/drawingml/2006/main">
          <a:sysClr val="window" lastClr="FFFFFF"/>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it-IT"/>
        </a:p>
      </cdr:txBody>
    </cdr:sp>
  </cdr:relSizeAnchor>
  <cdr:relSizeAnchor xmlns:cdr="http://schemas.openxmlformats.org/drawingml/2006/chartDrawing">
    <cdr:from>
      <cdr:x>0.00574</cdr:x>
      <cdr:y>0.01123</cdr:y>
    </cdr:from>
    <cdr:to>
      <cdr:x>0.03158</cdr:x>
      <cdr:y>0.04323</cdr:y>
    </cdr:to>
    <cdr:sp macro="" textlink="">
      <cdr:nvSpPr>
        <cdr:cNvPr id="6" name="Rettangolo 5">
          <a:extLst xmlns:a="http://schemas.openxmlformats.org/drawingml/2006/main">
            <a:ext uri="{FF2B5EF4-FFF2-40B4-BE49-F238E27FC236}">
              <a16:creationId xmlns:a16="http://schemas.microsoft.com/office/drawing/2014/main" id="{9CBBD8C9-726E-7276-FB4D-FA5697DC29ED}"/>
            </a:ext>
          </a:extLst>
        </cdr:cNvPr>
        <cdr:cNvSpPr/>
      </cdr:nvSpPr>
      <cdr:spPr>
        <a:xfrm xmlns:a="http://schemas.openxmlformats.org/drawingml/2006/main">
          <a:off x="50800" y="50800"/>
          <a:ext cx="228600" cy="144780"/>
        </a:xfrm>
        <a:prstGeom xmlns:a="http://schemas.openxmlformats.org/drawingml/2006/main" prst="rect">
          <a:avLst/>
        </a:prstGeom>
        <a:solidFill xmlns:a="http://schemas.openxmlformats.org/drawingml/2006/main">
          <a:sysClr val="window" lastClr="FFFFFF"/>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it-IT"/>
        </a:p>
      </cdr:txBody>
    </cdr:sp>
  </cdr:relSizeAnchor>
  <cdr:relSizeAnchor xmlns:cdr="http://schemas.openxmlformats.org/drawingml/2006/chartDrawing">
    <cdr:from>
      <cdr:x>0.89795</cdr:x>
      <cdr:y>0.52828</cdr:y>
    </cdr:from>
    <cdr:to>
      <cdr:x>0.92113</cdr:x>
      <cdr:y>0.57818</cdr:y>
    </cdr:to>
    <cdr:sp macro="" textlink="">
      <cdr:nvSpPr>
        <cdr:cNvPr id="9" name="Rettangolo 8">
          <a:extLst xmlns:a="http://schemas.openxmlformats.org/drawingml/2006/main">
            <a:ext uri="{FF2B5EF4-FFF2-40B4-BE49-F238E27FC236}">
              <a16:creationId xmlns:a16="http://schemas.microsoft.com/office/drawing/2014/main" id="{92E424C8-EE20-1342-488D-6447BADB81E9}"/>
            </a:ext>
          </a:extLst>
        </cdr:cNvPr>
        <cdr:cNvSpPr/>
      </cdr:nvSpPr>
      <cdr:spPr>
        <a:xfrm xmlns:a="http://schemas.openxmlformats.org/drawingml/2006/main">
          <a:off x="7945754" y="2490773"/>
          <a:ext cx="205071" cy="235281"/>
        </a:xfrm>
        <a:prstGeom xmlns:a="http://schemas.openxmlformats.org/drawingml/2006/main" prst="rect">
          <a:avLst/>
        </a:prstGeom>
        <a:solidFill xmlns:a="http://schemas.openxmlformats.org/drawingml/2006/main">
          <a:sysClr val="window" lastClr="FFFFFF"/>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it-IT"/>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114298</xdr:colOff>
      <xdr:row>14</xdr:row>
      <xdr:rowOff>161924</xdr:rowOff>
    </xdr:from>
    <xdr:to>
      <xdr:col>12</xdr:col>
      <xdr:colOff>123824</xdr:colOff>
      <xdr:row>41</xdr:row>
      <xdr:rowOff>114299</xdr:rowOff>
    </xdr:to>
    <xdr:graphicFrame macro="">
      <xdr:nvGraphicFramePr>
        <xdr:cNvPr id="2" name="Grafico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9525</xdr:colOff>
      <xdr:row>35</xdr:row>
      <xdr:rowOff>142875</xdr:rowOff>
    </xdr:from>
    <xdr:to>
      <xdr:col>15</xdr:col>
      <xdr:colOff>409575</xdr:colOff>
      <xdr:row>36</xdr:row>
      <xdr:rowOff>152400</xdr:rowOff>
    </xdr:to>
    <xdr:sp macro="" textlink="">
      <xdr:nvSpPr>
        <xdr:cNvPr id="4" name="Rettangolo 3" descr="3">
          <a:extLst>
            <a:ext uri="{FF2B5EF4-FFF2-40B4-BE49-F238E27FC236}">
              <a16:creationId xmlns:a16="http://schemas.microsoft.com/office/drawing/2014/main" id="{62299D0D-1F9E-C127-EEBB-3C7AFD7DCA85}"/>
            </a:ext>
          </a:extLst>
        </xdr:cNvPr>
        <xdr:cNvSpPr/>
      </xdr:nvSpPr>
      <xdr:spPr>
        <a:xfrm>
          <a:off x="13782675" y="6858000"/>
          <a:ext cx="400050" cy="200025"/>
        </a:xfrm>
        <a:prstGeom prst="rect">
          <a:avLst/>
        </a:prstGeom>
        <a:solidFill>
          <a:schemeClr val="accent6">
            <a:lumMod val="40000"/>
            <a:lumOff val="60000"/>
          </a:schemeClr>
        </a:solidFill>
        <a:ln w="12700" cap="flat" cmpd="sng" algn="ctr">
          <a:noFill/>
          <a:prstDash val="solid"/>
          <a:miter lim="800000"/>
        </a:ln>
        <a:effectLst/>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it-IT" sz="1100" b="1">
              <a:solidFill>
                <a:sysClr val="windowText" lastClr="000000"/>
              </a:solidFill>
              <a:effectLst/>
              <a:ea typeface="Calibri" panose="020F0502020204030204" pitchFamily="34" charset="0"/>
              <a:cs typeface="Times New Roman" panose="02020603050405020304" pitchFamily="18" charset="0"/>
            </a:rPr>
            <a:t>31</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822614</xdr:colOff>
      <xdr:row>21</xdr:row>
      <xdr:rowOff>35501</xdr:rowOff>
    </xdr:from>
    <xdr:to>
      <xdr:col>10</xdr:col>
      <xdr:colOff>1223095</xdr:colOff>
      <xdr:row>42</xdr:row>
      <xdr:rowOff>162359</xdr:rowOff>
    </xdr:to>
    <xdr:graphicFrame macro="">
      <xdr:nvGraphicFramePr>
        <xdr:cNvPr id="4" name="Grafico 3">
          <a:extLst>
            <a:ext uri="{FF2B5EF4-FFF2-40B4-BE49-F238E27FC236}">
              <a16:creationId xmlns:a16="http://schemas.microsoft.com/office/drawing/2014/main" id="{295829C0-1D81-A68B-714C-BEF8D932E09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15</xdr:col>
      <xdr:colOff>404393</xdr:colOff>
      <xdr:row>0</xdr:row>
      <xdr:rowOff>111109</xdr:rowOff>
    </xdr:from>
    <xdr:to>
      <xdr:col>26</xdr:col>
      <xdr:colOff>151816</xdr:colOff>
      <xdr:row>18</xdr:row>
      <xdr:rowOff>138058</xdr:rowOff>
    </xdr:to>
    <xdr:graphicFrame macro="">
      <xdr:nvGraphicFramePr>
        <xdr:cNvPr id="2" name="Grafico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554566</xdr:colOff>
      <xdr:row>23</xdr:row>
      <xdr:rowOff>-1</xdr:rowOff>
    </xdr:from>
    <xdr:to>
      <xdr:col>10</xdr:col>
      <xdr:colOff>596899</xdr:colOff>
      <xdr:row>36</xdr:row>
      <xdr:rowOff>42333</xdr:rowOff>
    </xdr:to>
    <xdr:graphicFrame macro="">
      <xdr:nvGraphicFramePr>
        <xdr:cNvPr id="7" name="Grafico 6">
          <a:extLst>
            <a:ext uri="{FF2B5EF4-FFF2-40B4-BE49-F238E27FC236}">
              <a16:creationId xmlns:a16="http://schemas.microsoft.com/office/drawing/2014/main" id="{00000000-0008-0000-08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46935</xdr:colOff>
      <xdr:row>20</xdr:row>
      <xdr:rowOff>136203</xdr:rowOff>
    </xdr:from>
    <xdr:to>
      <xdr:col>18</xdr:col>
      <xdr:colOff>70555</xdr:colOff>
      <xdr:row>37</xdr:row>
      <xdr:rowOff>23517</xdr:rowOff>
    </xdr:to>
    <xdr:graphicFrame macro="">
      <xdr:nvGraphicFramePr>
        <xdr:cNvPr id="9" name="Grafico 8">
          <a:extLst>
            <a:ext uri="{FF2B5EF4-FFF2-40B4-BE49-F238E27FC236}">
              <a16:creationId xmlns:a16="http://schemas.microsoft.com/office/drawing/2014/main" id="{00000000-0008-0000-08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479470</xdr:colOff>
      <xdr:row>37</xdr:row>
      <xdr:rowOff>22639</xdr:rowOff>
    </xdr:from>
    <xdr:to>
      <xdr:col>10</xdr:col>
      <xdr:colOff>532847</xdr:colOff>
      <xdr:row>49</xdr:row>
      <xdr:rowOff>87796</xdr:rowOff>
    </xdr:to>
    <xdr:graphicFrame macro="">
      <xdr:nvGraphicFramePr>
        <xdr:cNvPr id="10" name="Grafico 9">
          <a:extLst>
            <a:ext uri="{FF2B5EF4-FFF2-40B4-BE49-F238E27FC236}">
              <a16:creationId xmlns:a16="http://schemas.microsoft.com/office/drawing/2014/main" id="{00000000-0008-0000-08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90647</xdr:colOff>
      <xdr:row>38</xdr:row>
      <xdr:rowOff>41042</xdr:rowOff>
    </xdr:from>
    <xdr:to>
      <xdr:col>18</xdr:col>
      <xdr:colOff>166226</xdr:colOff>
      <xdr:row>53</xdr:row>
      <xdr:rowOff>148970</xdr:rowOff>
    </xdr:to>
    <xdr:graphicFrame macro="">
      <xdr:nvGraphicFramePr>
        <xdr:cNvPr id="11" name="Grafico 10">
          <a:extLst>
            <a:ext uri="{FF2B5EF4-FFF2-40B4-BE49-F238E27FC236}">
              <a16:creationId xmlns:a16="http://schemas.microsoft.com/office/drawing/2014/main" id="{00000000-0008-0000-08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123825</xdr:colOff>
      <xdr:row>54</xdr:row>
      <xdr:rowOff>28575</xdr:rowOff>
    </xdr:from>
    <xdr:to>
      <xdr:col>12</xdr:col>
      <xdr:colOff>818529</xdr:colOff>
      <xdr:row>72</xdr:row>
      <xdr:rowOff>12678</xdr:rowOff>
    </xdr:to>
    <xdr:graphicFrame macro="">
      <xdr:nvGraphicFramePr>
        <xdr:cNvPr id="5" name="Grafico 4">
          <a:extLst>
            <a:ext uri="{FF2B5EF4-FFF2-40B4-BE49-F238E27FC236}">
              <a16:creationId xmlns:a16="http://schemas.microsoft.com/office/drawing/2014/main" id="{316DF6CA-A7F5-485C-AD19-74AF36B889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95D24-4D33-40D4-B640-4EFC1EFF68B0}">
  <dimension ref="A1:AN46"/>
  <sheetViews>
    <sheetView topLeftCell="F1" zoomScale="55" zoomScaleNormal="55" workbookViewId="0">
      <pane xSplit="8" ySplit="1" topLeftCell="AK2" activePane="bottomRight" state="frozen"/>
      <selection activeCell="F1" sqref="F1"/>
      <selection pane="topRight" activeCell="I1" sqref="I1"/>
      <selection pane="bottomLeft" activeCell="F2" sqref="F2"/>
      <selection pane="bottomRight" activeCell="L2" sqref="L2"/>
    </sheetView>
  </sheetViews>
  <sheetFormatPr defaultColWidth="5.85546875" defaultRowHeight="12.75" x14ac:dyDescent="0.2"/>
  <cols>
    <col min="1" max="1" width="8.28515625" style="3" customWidth="1"/>
    <col min="2" max="2" width="14.7109375" style="1" customWidth="1"/>
    <col min="3" max="3" width="14.28515625" style="1" customWidth="1"/>
    <col min="4" max="4" width="13.5703125" style="1" customWidth="1"/>
    <col min="5" max="5" width="6" style="1" bestFit="1" customWidth="1"/>
    <col min="6" max="10" width="11.85546875" style="1" customWidth="1"/>
    <col min="11" max="11" width="11.42578125" style="1" bestFit="1" customWidth="1"/>
    <col min="12" max="12" width="11.5703125" style="1" bestFit="1" customWidth="1"/>
    <col min="13" max="13" width="10.42578125" style="1" customWidth="1"/>
    <col min="14" max="14" width="8" style="1" bestFit="1" customWidth="1"/>
    <col min="15" max="15" width="16.140625" style="1" customWidth="1"/>
    <col min="16" max="16" width="18.140625" style="1" customWidth="1"/>
    <col min="17" max="17" width="22" style="1" bestFit="1" customWidth="1"/>
    <col min="18" max="18" width="22" style="1" customWidth="1"/>
    <col min="19" max="19" width="11.85546875" style="1" customWidth="1"/>
    <col min="20" max="20" width="15.5703125" style="1" customWidth="1"/>
    <col min="21" max="21" width="9.5703125" style="1" customWidth="1"/>
    <col min="22" max="22" width="18.28515625" style="1" customWidth="1"/>
    <col min="23" max="23" width="19" style="1" bestFit="1" customWidth="1"/>
    <col min="24" max="24" width="14.42578125" style="1" bestFit="1" customWidth="1"/>
    <col min="25" max="25" width="14.42578125" style="3" customWidth="1"/>
    <col min="26" max="26" width="10.85546875" style="1" bestFit="1" customWidth="1"/>
    <col min="27" max="27" width="14.28515625" style="2" bestFit="1" customWidth="1"/>
    <col min="28" max="28" width="10.140625" style="1" bestFit="1" customWidth="1"/>
    <col min="29" max="29" width="10.28515625" style="1" bestFit="1" customWidth="1"/>
    <col min="30" max="30" width="10" style="1" bestFit="1" customWidth="1"/>
    <col min="31" max="31" width="10.28515625" style="1" bestFit="1" customWidth="1"/>
    <col min="32" max="32" width="8.7109375" style="1" bestFit="1" customWidth="1"/>
    <col min="33" max="33" width="12.5703125" style="1" bestFit="1" customWidth="1"/>
    <col min="34" max="34" width="30.85546875" style="1" customWidth="1"/>
    <col min="35" max="36" width="24.28515625" style="1" customWidth="1"/>
    <col min="37" max="37" width="145.7109375" style="1" customWidth="1"/>
    <col min="38" max="38" width="120.140625" style="1" customWidth="1"/>
    <col min="39" max="39" width="77" style="1" customWidth="1"/>
    <col min="40" max="40" width="55.140625" style="1" customWidth="1"/>
    <col min="41" max="16384" width="5.85546875" style="1"/>
  </cols>
  <sheetData>
    <row r="1" spans="1:40" s="104" customFormat="1" ht="26.25" thickBot="1" x14ac:dyDescent="0.3">
      <c r="A1" s="104" t="s">
        <v>167</v>
      </c>
      <c r="B1" s="104" t="s">
        <v>166</v>
      </c>
      <c r="C1" s="104" t="s">
        <v>165</v>
      </c>
      <c r="D1" s="104" t="s">
        <v>0</v>
      </c>
      <c r="E1" s="104" t="s">
        <v>164</v>
      </c>
      <c r="F1" s="104" t="s">
        <v>167</v>
      </c>
      <c r="G1" s="104" t="s">
        <v>166</v>
      </c>
      <c r="H1" s="104" t="s">
        <v>165</v>
      </c>
      <c r="I1" s="104" t="s">
        <v>0</v>
      </c>
      <c r="J1" s="104" t="s">
        <v>164</v>
      </c>
      <c r="K1" s="104" t="s">
        <v>163</v>
      </c>
      <c r="L1" s="104" t="s">
        <v>162</v>
      </c>
      <c r="M1" s="104" t="s">
        <v>161</v>
      </c>
      <c r="N1" s="104" t="s">
        <v>160</v>
      </c>
      <c r="O1" s="104" t="s">
        <v>159</v>
      </c>
      <c r="P1" s="104" t="s">
        <v>158</v>
      </c>
      <c r="Q1" s="104" t="s">
        <v>157</v>
      </c>
      <c r="R1" s="129" t="s">
        <v>317</v>
      </c>
      <c r="S1" s="104" t="s">
        <v>156</v>
      </c>
      <c r="T1" s="85" t="s">
        <v>322</v>
      </c>
      <c r="U1" s="104" t="s">
        <v>155</v>
      </c>
      <c r="V1" s="104" t="s">
        <v>154</v>
      </c>
      <c r="W1" s="104" t="s">
        <v>153</v>
      </c>
      <c r="X1" s="104" t="s">
        <v>152</v>
      </c>
      <c r="Y1" s="104" t="s">
        <v>151</v>
      </c>
      <c r="Z1" s="104" t="s">
        <v>150</v>
      </c>
      <c r="AA1" s="104" t="s">
        <v>149</v>
      </c>
      <c r="AB1" s="104" t="s">
        <v>148</v>
      </c>
      <c r="AC1" s="104" t="s">
        <v>147</v>
      </c>
      <c r="AD1" s="104" t="s">
        <v>146</v>
      </c>
      <c r="AE1" s="104" t="s">
        <v>145</v>
      </c>
      <c r="AF1" s="104" t="s">
        <v>144</v>
      </c>
      <c r="AG1" s="104" t="s">
        <v>143</v>
      </c>
      <c r="AH1" s="164" t="s">
        <v>168</v>
      </c>
      <c r="AI1" s="168" t="s">
        <v>338</v>
      </c>
      <c r="AJ1" s="85" t="s">
        <v>338</v>
      </c>
      <c r="AK1" s="96" t="s">
        <v>285</v>
      </c>
      <c r="AL1" s="165" t="s">
        <v>427</v>
      </c>
      <c r="AM1" s="166" t="s">
        <v>482</v>
      </c>
      <c r="AN1" s="167" t="s">
        <v>480</v>
      </c>
    </row>
    <row r="2" spans="1:40" s="4" customFormat="1" ht="64.5" thickBot="1" x14ac:dyDescent="0.3">
      <c r="A2" s="98">
        <v>45061</v>
      </c>
      <c r="B2" s="99">
        <v>45061</v>
      </c>
      <c r="C2" s="89"/>
      <c r="D2" s="89" t="s">
        <v>30</v>
      </c>
      <c r="E2" s="89">
        <v>2023</v>
      </c>
      <c r="F2" s="98">
        <v>45061</v>
      </c>
      <c r="G2" s="99">
        <v>45061</v>
      </c>
      <c r="H2" s="89"/>
      <c r="I2" s="89" t="s">
        <v>30</v>
      </c>
      <c r="J2" s="89">
        <v>2023</v>
      </c>
      <c r="K2" s="89" t="s">
        <v>80</v>
      </c>
      <c r="L2" s="89">
        <v>20</v>
      </c>
      <c r="M2" s="89" t="s">
        <v>79</v>
      </c>
      <c r="N2" s="89" t="s">
        <v>6</v>
      </c>
      <c r="O2" s="89" t="s">
        <v>70</v>
      </c>
      <c r="P2" s="11" t="s">
        <v>192</v>
      </c>
      <c r="Q2" s="89" t="s">
        <v>4</v>
      </c>
      <c r="R2" s="7" t="s">
        <v>318</v>
      </c>
      <c r="S2" s="89" t="s">
        <v>77</v>
      </c>
      <c r="T2" s="7" t="s">
        <v>324</v>
      </c>
      <c r="U2" s="89" t="s">
        <v>76</v>
      </c>
      <c r="V2" s="89">
        <v>9</v>
      </c>
      <c r="W2" s="89" t="s">
        <v>2</v>
      </c>
      <c r="X2" s="89">
        <v>9</v>
      </c>
      <c r="Y2" s="89"/>
      <c r="Z2" s="89"/>
      <c r="AA2" s="89"/>
      <c r="AB2" s="89"/>
      <c r="AC2" s="89">
        <v>1</v>
      </c>
      <c r="AD2" s="89"/>
      <c r="AE2" s="89"/>
      <c r="AF2" s="89">
        <v>1</v>
      </c>
      <c r="AG2" s="89" t="s">
        <v>16</v>
      </c>
      <c r="AH2" s="8" t="s">
        <v>175</v>
      </c>
      <c r="AI2" s="7" t="s">
        <v>314</v>
      </c>
      <c r="AJ2" s="89" t="s">
        <v>212</v>
      </c>
      <c r="AK2" s="81" t="s">
        <v>295</v>
      </c>
      <c r="AL2" s="154" t="s">
        <v>433</v>
      </c>
      <c r="AM2" s="160" t="s">
        <v>465</v>
      </c>
      <c r="AN2" s="163" t="s">
        <v>465</v>
      </c>
    </row>
    <row r="3" spans="1:40" s="4" customFormat="1" ht="64.5" thickBot="1" x14ac:dyDescent="0.3">
      <c r="A3" s="98">
        <v>45158</v>
      </c>
      <c r="B3" s="99">
        <v>45158</v>
      </c>
      <c r="C3" s="89"/>
      <c r="D3" s="89" t="s">
        <v>108</v>
      </c>
      <c r="E3" s="89">
        <v>2023</v>
      </c>
      <c r="F3" s="98">
        <v>45158</v>
      </c>
      <c r="G3" s="99">
        <v>45158</v>
      </c>
      <c r="H3" s="89"/>
      <c r="I3" s="89" t="s">
        <v>108</v>
      </c>
      <c r="J3" s="89">
        <v>2023</v>
      </c>
      <c r="K3" s="89" t="s">
        <v>130</v>
      </c>
      <c r="L3" s="89">
        <v>32</v>
      </c>
      <c r="M3" s="89" t="s">
        <v>52</v>
      </c>
      <c r="N3" s="89" t="s">
        <v>6</v>
      </c>
      <c r="O3" s="89" t="s">
        <v>129</v>
      </c>
      <c r="P3" s="89" t="s">
        <v>128</v>
      </c>
      <c r="Q3" s="89" t="s">
        <v>127</v>
      </c>
      <c r="R3" s="7" t="s">
        <v>318</v>
      </c>
      <c r="S3" s="89" t="s">
        <v>126</v>
      </c>
      <c r="T3" s="89" t="s">
        <v>325</v>
      </c>
      <c r="U3" s="89" t="s">
        <v>125</v>
      </c>
      <c r="V3" s="89">
        <v>14</v>
      </c>
      <c r="W3" s="89" t="s">
        <v>10</v>
      </c>
      <c r="X3" s="89"/>
      <c r="Y3" s="89"/>
      <c r="Z3" s="89">
        <v>1</v>
      </c>
      <c r="AA3" s="89">
        <v>1</v>
      </c>
      <c r="AB3" s="89"/>
      <c r="AC3" s="89"/>
      <c r="AD3" s="89"/>
      <c r="AE3" s="89">
        <v>1</v>
      </c>
      <c r="AF3" s="89"/>
      <c r="AG3" s="89" t="s">
        <v>16</v>
      </c>
      <c r="AH3" s="7" t="s">
        <v>174</v>
      </c>
      <c r="AI3" s="7" t="s">
        <v>178</v>
      </c>
      <c r="AJ3" s="89" t="s">
        <v>211</v>
      </c>
      <c r="AK3" s="82" t="s">
        <v>291</v>
      </c>
      <c r="AL3" s="156" t="s">
        <v>451</v>
      </c>
      <c r="AM3" s="161" t="s">
        <v>462</v>
      </c>
      <c r="AN3" s="158" t="s">
        <v>462</v>
      </c>
    </row>
    <row r="4" spans="1:40" s="4" customFormat="1" ht="51.75" thickBot="1" x14ac:dyDescent="0.3">
      <c r="A4" s="98">
        <v>45037</v>
      </c>
      <c r="B4" s="99">
        <v>45037</v>
      </c>
      <c r="C4" s="89"/>
      <c r="D4" s="89" t="s">
        <v>35</v>
      </c>
      <c r="E4" s="89">
        <v>2023</v>
      </c>
      <c r="F4" s="98">
        <v>45037</v>
      </c>
      <c r="G4" s="99">
        <v>45037</v>
      </c>
      <c r="H4" s="89"/>
      <c r="I4" s="89" t="s">
        <v>35</v>
      </c>
      <c r="J4" s="89">
        <v>2023</v>
      </c>
      <c r="K4" s="89" t="s">
        <v>87</v>
      </c>
      <c r="L4" s="89">
        <v>32</v>
      </c>
      <c r="M4" s="89" t="s">
        <v>52</v>
      </c>
      <c r="N4" s="89" t="s">
        <v>6</v>
      </c>
      <c r="O4" s="89" t="s">
        <v>5</v>
      </c>
      <c r="P4" s="89" t="s">
        <v>86</v>
      </c>
      <c r="Q4" s="89" t="s">
        <v>85</v>
      </c>
      <c r="R4" s="7" t="s">
        <v>320</v>
      </c>
      <c r="S4" s="89" t="s">
        <v>84</v>
      </c>
      <c r="T4" s="7" t="s">
        <v>325</v>
      </c>
      <c r="U4" s="11" t="s">
        <v>10</v>
      </c>
      <c r="V4" s="89">
        <v>3</v>
      </c>
      <c r="W4" s="11" t="s">
        <v>10</v>
      </c>
      <c r="X4" s="89"/>
      <c r="Y4" s="89"/>
      <c r="Z4" s="89"/>
      <c r="AA4" s="89">
        <v>1</v>
      </c>
      <c r="AB4" s="89"/>
      <c r="AC4" s="89"/>
      <c r="AD4" s="89"/>
      <c r="AE4" s="89">
        <v>1</v>
      </c>
      <c r="AF4" s="89"/>
      <c r="AG4" s="89" t="s">
        <v>1</v>
      </c>
      <c r="AH4" s="7" t="s">
        <v>169</v>
      </c>
      <c r="AI4" s="89" t="s">
        <v>178</v>
      </c>
      <c r="AJ4" s="89" t="s">
        <v>211</v>
      </c>
      <c r="AK4" s="81" t="s">
        <v>302</v>
      </c>
      <c r="AL4" s="155" t="s">
        <v>438</v>
      </c>
      <c r="AM4" s="161" t="s">
        <v>470</v>
      </c>
      <c r="AN4" s="158" t="s">
        <v>476</v>
      </c>
    </row>
    <row r="5" spans="1:40" s="4" customFormat="1" ht="128.25" thickBot="1" x14ac:dyDescent="0.3">
      <c r="A5" s="98">
        <v>45169</v>
      </c>
      <c r="B5" s="99">
        <v>45169</v>
      </c>
      <c r="C5" s="89"/>
      <c r="D5" s="89" t="s">
        <v>9</v>
      </c>
      <c r="E5" s="89">
        <v>2023</v>
      </c>
      <c r="F5" s="98">
        <v>45169</v>
      </c>
      <c r="G5" s="99">
        <v>45169</v>
      </c>
      <c r="H5" s="89"/>
      <c r="I5" s="89" t="s">
        <v>9</v>
      </c>
      <c r="J5" s="89">
        <v>2023</v>
      </c>
      <c r="K5" s="89" t="s">
        <v>71</v>
      </c>
      <c r="L5" s="89">
        <v>33</v>
      </c>
      <c r="M5" s="89" t="s">
        <v>52</v>
      </c>
      <c r="N5" s="89" t="s">
        <v>6</v>
      </c>
      <c r="O5" s="89" t="s">
        <v>70</v>
      </c>
      <c r="P5" s="89" t="s">
        <v>69</v>
      </c>
      <c r="Q5" s="89" t="s">
        <v>68</v>
      </c>
      <c r="R5" s="89" t="s">
        <v>319</v>
      </c>
      <c r="S5" s="89" t="s">
        <v>67</v>
      </c>
      <c r="T5" s="89" t="s">
        <v>324</v>
      </c>
      <c r="U5" s="89" t="s">
        <v>42</v>
      </c>
      <c r="V5" s="89">
        <v>2</v>
      </c>
      <c r="W5" s="11" t="s">
        <v>42</v>
      </c>
      <c r="X5" s="89"/>
      <c r="Y5" s="89"/>
      <c r="Z5" s="89"/>
      <c r="AA5" s="89">
        <v>1</v>
      </c>
      <c r="AB5" s="89"/>
      <c r="AC5" s="89"/>
      <c r="AD5" s="89">
        <v>1</v>
      </c>
      <c r="AE5" s="89">
        <v>1</v>
      </c>
      <c r="AF5" s="89"/>
      <c r="AG5" s="89" t="s">
        <v>16</v>
      </c>
      <c r="AH5" s="8" t="s">
        <v>175</v>
      </c>
      <c r="AI5" s="7" t="s">
        <v>314</v>
      </c>
      <c r="AJ5" s="89" t="s">
        <v>212</v>
      </c>
      <c r="AK5" s="80" t="s">
        <v>286</v>
      </c>
      <c r="AL5" s="155" t="s">
        <v>429</v>
      </c>
      <c r="AM5" s="161" t="s">
        <v>457</v>
      </c>
      <c r="AN5" s="158" t="s">
        <v>477</v>
      </c>
    </row>
    <row r="6" spans="1:40" s="4" customFormat="1" ht="51.75" thickBot="1" x14ac:dyDescent="0.3">
      <c r="A6" s="100">
        <v>45115</v>
      </c>
      <c r="B6" s="101">
        <v>45115</v>
      </c>
      <c r="C6" s="11"/>
      <c r="D6" s="11" t="s">
        <v>15</v>
      </c>
      <c r="E6" s="11">
        <v>2023</v>
      </c>
      <c r="F6" s="100">
        <v>45115</v>
      </c>
      <c r="G6" s="101">
        <v>45115</v>
      </c>
      <c r="H6" s="11"/>
      <c r="I6" s="11" t="s">
        <v>15</v>
      </c>
      <c r="J6" s="11">
        <v>2023</v>
      </c>
      <c r="K6" s="11" t="s">
        <v>53</v>
      </c>
      <c r="L6" s="11">
        <v>37</v>
      </c>
      <c r="M6" s="11" t="s">
        <v>52</v>
      </c>
      <c r="N6" s="11" t="s">
        <v>6</v>
      </c>
      <c r="O6" s="11" t="s">
        <v>5</v>
      </c>
      <c r="P6" s="11" t="s">
        <v>51</v>
      </c>
      <c r="Q6" s="11" t="s">
        <v>50</v>
      </c>
      <c r="R6" s="7" t="s">
        <v>318</v>
      </c>
      <c r="S6" s="11" t="s">
        <v>49</v>
      </c>
      <c r="T6" s="7" t="s">
        <v>324</v>
      </c>
      <c r="U6" s="11" t="s">
        <v>48</v>
      </c>
      <c r="V6" s="11">
        <v>340</v>
      </c>
      <c r="W6" s="11" t="s">
        <v>47</v>
      </c>
      <c r="X6" s="11"/>
      <c r="Y6" s="11">
        <v>14</v>
      </c>
      <c r="Z6" s="11"/>
      <c r="AA6" s="11">
        <v>1</v>
      </c>
      <c r="AB6" s="11"/>
      <c r="AC6" s="11"/>
      <c r="AD6" s="11"/>
      <c r="AE6" s="11">
        <v>1</v>
      </c>
      <c r="AF6" s="11">
        <v>1</v>
      </c>
      <c r="AG6" s="11" t="s">
        <v>16</v>
      </c>
      <c r="AH6" s="10" t="s">
        <v>191</v>
      </c>
      <c r="AI6" s="9" t="s">
        <v>314</v>
      </c>
      <c r="AJ6" s="89" t="s">
        <v>212</v>
      </c>
      <c r="AK6" s="81" t="s">
        <v>306</v>
      </c>
      <c r="AL6" s="155" t="s">
        <v>442</v>
      </c>
      <c r="AM6" s="161" t="s">
        <v>462</v>
      </c>
      <c r="AN6" s="158" t="s">
        <v>462</v>
      </c>
    </row>
    <row r="7" spans="1:40" s="4" customFormat="1" ht="115.5" thickBot="1" x14ac:dyDescent="0.3">
      <c r="A7" s="98">
        <v>45208</v>
      </c>
      <c r="B7" s="99">
        <v>45208</v>
      </c>
      <c r="C7" s="89"/>
      <c r="D7" s="89" t="s">
        <v>108</v>
      </c>
      <c r="E7" s="89">
        <v>2023</v>
      </c>
      <c r="F7" s="98">
        <v>45208</v>
      </c>
      <c r="G7" s="99">
        <v>45208</v>
      </c>
      <c r="H7" s="89"/>
      <c r="I7" s="89" t="s">
        <v>108</v>
      </c>
      <c r="J7" s="89">
        <v>2023</v>
      </c>
      <c r="K7" s="89" t="s">
        <v>138</v>
      </c>
      <c r="L7" s="89">
        <v>42</v>
      </c>
      <c r="M7" s="89" t="s">
        <v>7</v>
      </c>
      <c r="N7" s="89" t="s">
        <v>6</v>
      </c>
      <c r="O7" s="89" t="s">
        <v>91</v>
      </c>
      <c r="P7" s="89" t="s">
        <v>137</v>
      </c>
      <c r="Q7" s="89" t="s">
        <v>74</v>
      </c>
      <c r="R7" s="7" t="s">
        <v>318</v>
      </c>
      <c r="S7" s="89" t="s">
        <v>136</v>
      </c>
      <c r="T7" s="7" t="s">
        <v>323</v>
      </c>
      <c r="U7" s="89" t="s">
        <v>135</v>
      </c>
      <c r="V7" s="89">
        <v>126</v>
      </c>
      <c r="W7" s="11" t="s">
        <v>135</v>
      </c>
      <c r="X7" s="89"/>
      <c r="Y7" s="89"/>
      <c r="Z7" s="89"/>
      <c r="AA7" s="89">
        <v>1</v>
      </c>
      <c r="AB7" s="89"/>
      <c r="AC7" s="89"/>
      <c r="AD7" s="89"/>
      <c r="AE7" s="89"/>
      <c r="AF7" s="89">
        <v>1</v>
      </c>
      <c r="AG7" s="89" t="s">
        <v>24</v>
      </c>
      <c r="AH7" s="7" t="s">
        <v>183</v>
      </c>
      <c r="AI7" s="7" t="s">
        <v>181</v>
      </c>
      <c r="AJ7" s="89" t="s">
        <v>231</v>
      </c>
      <c r="AK7" s="81" t="s">
        <v>289</v>
      </c>
      <c r="AL7" s="155" t="s">
        <v>454</v>
      </c>
      <c r="AM7" s="161" t="s">
        <v>460</v>
      </c>
      <c r="AN7" s="158" t="s">
        <v>481</v>
      </c>
    </row>
    <row r="8" spans="1:40" s="4" customFormat="1" ht="90" thickBot="1" x14ac:dyDescent="0.3">
      <c r="A8" s="98">
        <v>45125</v>
      </c>
      <c r="B8" s="99">
        <v>45125</v>
      </c>
      <c r="C8" s="89"/>
      <c r="D8" s="89" t="s">
        <v>96</v>
      </c>
      <c r="E8" s="89">
        <v>2023</v>
      </c>
      <c r="F8" s="98">
        <v>45125</v>
      </c>
      <c r="G8" s="99">
        <v>45125</v>
      </c>
      <c r="H8" s="89"/>
      <c r="I8" s="89" t="s">
        <v>96</v>
      </c>
      <c r="J8" s="89">
        <v>2023</v>
      </c>
      <c r="K8" s="89" t="s">
        <v>103</v>
      </c>
      <c r="L8" s="89">
        <v>46</v>
      </c>
      <c r="M8" s="89" t="s">
        <v>7</v>
      </c>
      <c r="N8" s="89" t="s">
        <v>6</v>
      </c>
      <c r="O8" s="89" t="s">
        <v>5</v>
      </c>
      <c r="P8" s="89" t="s">
        <v>45</v>
      </c>
      <c r="Q8" s="89" t="s">
        <v>4</v>
      </c>
      <c r="R8" s="7" t="s">
        <v>318</v>
      </c>
      <c r="S8" s="89" t="s">
        <v>102</v>
      </c>
      <c r="T8" s="89" t="s">
        <v>323</v>
      </c>
      <c r="U8" s="89" t="s">
        <v>101</v>
      </c>
      <c r="V8" s="89">
        <v>60</v>
      </c>
      <c r="W8" s="89" t="s">
        <v>100</v>
      </c>
      <c r="X8" s="89">
        <v>21</v>
      </c>
      <c r="Y8" s="89"/>
      <c r="Z8" s="89"/>
      <c r="AA8" s="89">
        <v>1</v>
      </c>
      <c r="AB8" s="89"/>
      <c r="AC8" s="89">
        <v>1</v>
      </c>
      <c r="AD8" s="89"/>
      <c r="AE8" s="89"/>
      <c r="AF8" s="89"/>
      <c r="AG8" s="89" t="s">
        <v>24</v>
      </c>
      <c r="AH8" s="7" t="s">
        <v>172</v>
      </c>
      <c r="AI8" s="7" t="s">
        <v>180</v>
      </c>
      <c r="AJ8" s="89" t="s">
        <v>489</v>
      </c>
      <c r="AK8" s="81" t="s">
        <v>299</v>
      </c>
      <c r="AL8" s="155" t="s">
        <v>455</v>
      </c>
      <c r="AM8" s="161" t="s">
        <v>468</v>
      </c>
      <c r="AN8" s="158" t="s">
        <v>484</v>
      </c>
    </row>
    <row r="9" spans="1:40" s="4" customFormat="1" ht="51.75" thickBot="1" x14ac:dyDescent="0.3">
      <c r="A9" s="98">
        <v>45270</v>
      </c>
      <c r="B9" s="99">
        <v>45270</v>
      </c>
      <c r="C9" s="89"/>
      <c r="D9" s="89" t="s">
        <v>15</v>
      </c>
      <c r="E9" s="89">
        <v>2023</v>
      </c>
      <c r="F9" s="98">
        <v>45270</v>
      </c>
      <c r="G9" s="99">
        <v>45270</v>
      </c>
      <c r="H9" s="89"/>
      <c r="I9" s="89" t="s">
        <v>15</v>
      </c>
      <c r="J9" s="89">
        <v>2023</v>
      </c>
      <c r="K9" s="89" t="s">
        <v>14</v>
      </c>
      <c r="L9" s="89">
        <v>48</v>
      </c>
      <c r="M9" s="89" t="s">
        <v>7</v>
      </c>
      <c r="N9" s="89" t="s">
        <v>6</v>
      </c>
      <c r="O9" s="89" t="s">
        <v>5</v>
      </c>
      <c r="P9" s="89" t="s">
        <v>13</v>
      </c>
      <c r="Q9" s="89" t="s">
        <v>12</v>
      </c>
      <c r="R9" s="89" t="s">
        <v>332</v>
      </c>
      <c r="S9" s="89" t="s">
        <v>11</v>
      </c>
      <c r="T9" s="7" t="s">
        <v>325</v>
      </c>
      <c r="U9" s="89" t="s">
        <v>10</v>
      </c>
      <c r="V9" s="89"/>
      <c r="W9" s="89" t="s">
        <v>10</v>
      </c>
      <c r="X9" s="11">
        <v>0</v>
      </c>
      <c r="Y9" s="89"/>
      <c r="Z9" s="89"/>
      <c r="AA9" s="89"/>
      <c r="AB9" s="89"/>
      <c r="AC9" s="89">
        <v>1</v>
      </c>
      <c r="AD9" s="89"/>
      <c r="AE9" s="89"/>
      <c r="AF9" s="89"/>
      <c r="AG9" s="89" t="s">
        <v>1</v>
      </c>
      <c r="AH9" s="7" t="s">
        <v>169</v>
      </c>
      <c r="AI9" s="89" t="s">
        <v>178</v>
      </c>
      <c r="AJ9" s="89" t="s">
        <v>211</v>
      </c>
      <c r="AK9" s="81" t="s">
        <v>308</v>
      </c>
      <c r="AL9" s="155" t="s">
        <v>444</v>
      </c>
      <c r="AM9" s="161" t="s">
        <v>486</v>
      </c>
      <c r="AN9" s="158" t="s">
        <v>484</v>
      </c>
    </row>
    <row r="10" spans="1:40" s="4" customFormat="1" ht="153.75" thickBot="1" x14ac:dyDescent="0.3">
      <c r="A10" s="102">
        <v>45044</v>
      </c>
      <c r="B10" s="99">
        <v>45044</v>
      </c>
      <c r="C10" s="89"/>
      <c r="D10" s="89" t="s">
        <v>23</v>
      </c>
      <c r="E10" s="89">
        <v>2023</v>
      </c>
      <c r="F10" s="102">
        <v>45044</v>
      </c>
      <c r="G10" s="99">
        <v>45044</v>
      </c>
      <c r="H10" s="89"/>
      <c r="I10" s="89" t="s">
        <v>23</v>
      </c>
      <c r="J10" s="89">
        <v>2023</v>
      </c>
      <c r="K10" s="89" t="s">
        <v>142</v>
      </c>
      <c r="L10" s="89">
        <v>48</v>
      </c>
      <c r="M10" s="103" t="s">
        <v>7</v>
      </c>
      <c r="N10" s="89" t="s">
        <v>6</v>
      </c>
      <c r="O10" s="89" t="s">
        <v>5</v>
      </c>
      <c r="P10" s="89" t="s">
        <v>141</v>
      </c>
      <c r="Q10" s="89"/>
      <c r="R10" s="7" t="s">
        <v>318</v>
      </c>
      <c r="S10" s="89" t="s">
        <v>140</v>
      </c>
      <c r="T10" s="89" t="s">
        <v>323</v>
      </c>
      <c r="U10" s="89" t="s">
        <v>139</v>
      </c>
      <c r="V10" s="11">
        <v>5</v>
      </c>
      <c r="W10" s="89" t="s">
        <v>139</v>
      </c>
      <c r="X10" s="11"/>
      <c r="Y10" s="89"/>
      <c r="Z10" s="89">
        <v>1</v>
      </c>
      <c r="AA10" s="89">
        <v>1</v>
      </c>
      <c r="AB10" s="89"/>
      <c r="AC10" s="89">
        <v>1</v>
      </c>
      <c r="AD10" s="89"/>
      <c r="AE10" s="89"/>
      <c r="AF10" s="89"/>
      <c r="AG10" s="89" t="s">
        <v>16</v>
      </c>
      <c r="AH10" s="7" t="s">
        <v>173</v>
      </c>
      <c r="AI10" s="7" t="s">
        <v>177</v>
      </c>
      <c r="AJ10" s="89" t="s">
        <v>490</v>
      </c>
      <c r="AK10" s="81" t="s">
        <v>309</v>
      </c>
      <c r="AL10" s="155" t="s">
        <v>445</v>
      </c>
      <c r="AM10" s="161" t="s">
        <v>475</v>
      </c>
      <c r="AN10" s="158" t="s">
        <v>481</v>
      </c>
    </row>
    <row r="11" spans="1:40" s="4" customFormat="1" ht="24" customHeight="1" thickBot="1" x14ac:dyDescent="0.3">
      <c r="A11" s="98">
        <v>45276</v>
      </c>
      <c r="B11" s="99">
        <v>45276</v>
      </c>
      <c r="C11" s="89"/>
      <c r="D11" s="89" t="s">
        <v>9</v>
      </c>
      <c r="E11" s="89">
        <v>2023</v>
      </c>
      <c r="F11" s="98">
        <v>45276</v>
      </c>
      <c r="G11" s="99">
        <v>45276</v>
      </c>
      <c r="H11" s="89"/>
      <c r="I11" s="89" t="s">
        <v>9</v>
      </c>
      <c r="J11" s="89">
        <v>2023</v>
      </c>
      <c r="K11" s="89" t="s">
        <v>8</v>
      </c>
      <c r="L11" s="89">
        <v>50</v>
      </c>
      <c r="M11" s="89" t="s">
        <v>7</v>
      </c>
      <c r="N11" s="89" t="s">
        <v>6</v>
      </c>
      <c r="O11" s="89" t="s">
        <v>5</v>
      </c>
      <c r="P11" s="89" t="s">
        <v>2</v>
      </c>
      <c r="Q11" s="89" t="s">
        <v>4</v>
      </c>
      <c r="R11" s="7" t="s">
        <v>318</v>
      </c>
      <c r="S11" s="89" t="s">
        <v>3</v>
      </c>
      <c r="T11" s="7" t="s">
        <v>324</v>
      </c>
      <c r="U11" s="89" t="s">
        <v>2</v>
      </c>
      <c r="V11" s="89"/>
      <c r="W11" s="89" t="s">
        <v>2</v>
      </c>
      <c r="X11" s="89"/>
      <c r="Y11" s="89"/>
      <c r="Z11" s="89"/>
      <c r="AA11" s="89">
        <v>1</v>
      </c>
      <c r="AB11" s="89"/>
      <c r="AC11" s="89"/>
      <c r="AD11" s="89">
        <v>1</v>
      </c>
      <c r="AE11" s="89">
        <v>1</v>
      </c>
      <c r="AF11" s="89"/>
      <c r="AG11" s="89" t="s">
        <v>1</v>
      </c>
      <c r="AH11" s="8" t="s">
        <v>175</v>
      </c>
      <c r="AI11" s="7" t="s">
        <v>314</v>
      </c>
      <c r="AJ11" s="89" t="s">
        <v>212</v>
      </c>
      <c r="AK11" s="80" t="s">
        <v>288</v>
      </c>
      <c r="AL11" s="155" t="s">
        <v>430</v>
      </c>
      <c r="AM11" s="161" t="s">
        <v>459</v>
      </c>
      <c r="AN11" s="158" t="s">
        <v>479</v>
      </c>
    </row>
    <row r="12" spans="1:40" s="4" customFormat="1" ht="39" thickBot="1" x14ac:dyDescent="0.3">
      <c r="A12" s="98">
        <v>45061</v>
      </c>
      <c r="B12" s="99">
        <v>45061</v>
      </c>
      <c r="C12" s="89"/>
      <c r="D12" s="89" t="s">
        <v>30</v>
      </c>
      <c r="E12" s="89">
        <v>2023</v>
      </c>
      <c r="F12" s="98">
        <v>45061</v>
      </c>
      <c r="G12" s="99">
        <v>45061</v>
      </c>
      <c r="H12" s="89"/>
      <c r="I12" s="89" t="s">
        <v>30</v>
      </c>
      <c r="J12" s="89">
        <v>2023</v>
      </c>
      <c r="K12" s="89" t="s">
        <v>78</v>
      </c>
      <c r="L12" s="89">
        <v>50</v>
      </c>
      <c r="M12" s="89" t="s">
        <v>7</v>
      </c>
      <c r="N12" s="89" t="s">
        <v>6</v>
      </c>
      <c r="O12" s="89" t="s">
        <v>70</v>
      </c>
      <c r="P12" s="11" t="s">
        <v>192</v>
      </c>
      <c r="Q12" s="89" t="s">
        <v>4</v>
      </c>
      <c r="R12" s="7" t="s">
        <v>318</v>
      </c>
      <c r="S12" s="89" t="s">
        <v>77</v>
      </c>
      <c r="T12" s="7" t="s">
        <v>324</v>
      </c>
      <c r="U12" s="89" t="s">
        <v>76</v>
      </c>
      <c r="V12" s="89">
        <v>9</v>
      </c>
      <c r="W12" s="89" t="s">
        <v>2</v>
      </c>
      <c r="X12" s="89">
        <v>9</v>
      </c>
      <c r="Y12" s="89"/>
      <c r="Z12" s="89"/>
      <c r="AA12" s="89"/>
      <c r="AB12" s="89"/>
      <c r="AC12" s="89">
        <v>1</v>
      </c>
      <c r="AD12" s="89"/>
      <c r="AE12" s="89"/>
      <c r="AF12" s="89">
        <v>1</v>
      </c>
      <c r="AG12" s="89" t="s">
        <v>16</v>
      </c>
      <c r="AH12" s="8" t="s">
        <v>175</v>
      </c>
      <c r="AI12" s="7" t="s">
        <v>314</v>
      </c>
      <c r="AJ12" s="89" t="s">
        <v>212</v>
      </c>
      <c r="AK12" s="81" t="s">
        <v>296</v>
      </c>
      <c r="AL12" s="155" t="s">
        <v>433</v>
      </c>
      <c r="AM12" s="161" t="s">
        <v>465</v>
      </c>
      <c r="AN12" s="163" t="s">
        <v>465</v>
      </c>
    </row>
    <row r="13" spans="1:40" s="4" customFormat="1" ht="128.25" thickBot="1" x14ac:dyDescent="0.3">
      <c r="A13" s="98">
        <v>45183</v>
      </c>
      <c r="B13" s="99">
        <v>45183</v>
      </c>
      <c r="C13" s="89"/>
      <c r="D13" s="89" t="s">
        <v>9</v>
      </c>
      <c r="E13" s="89">
        <v>2023</v>
      </c>
      <c r="F13" s="98">
        <v>45183</v>
      </c>
      <c r="G13" s="99">
        <v>45183</v>
      </c>
      <c r="H13" s="89"/>
      <c r="I13" s="89" t="s">
        <v>9</v>
      </c>
      <c r="J13" s="89">
        <v>2023</v>
      </c>
      <c r="K13" s="89" t="s">
        <v>46</v>
      </c>
      <c r="L13" s="89">
        <v>52</v>
      </c>
      <c r="M13" s="89" t="s">
        <v>21</v>
      </c>
      <c r="N13" s="89" t="s">
        <v>6</v>
      </c>
      <c r="O13" s="89" t="s">
        <v>5</v>
      </c>
      <c r="P13" s="89" t="s">
        <v>45</v>
      </c>
      <c r="Q13" s="89" t="s">
        <v>44</v>
      </c>
      <c r="R13" s="7" t="s">
        <v>318</v>
      </c>
      <c r="S13" s="89" t="s">
        <v>43</v>
      </c>
      <c r="T13" s="7" t="s">
        <v>324</v>
      </c>
      <c r="U13" s="89" t="s">
        <v>42</v>
      </c>
      <c r="V13" s="89">
        <v>18</v>
      </c>
      <c r="W13" s="89" t="s">
        <v>42</v>
      </c>
      <c r="X13" s="89">
        <v>230</v>
      </c>
      <c r="Y13" s="89"/>
      <c r="Z13" s="89"/>
      <c r="AA13" s="89">
        <v>1</v>
      </c>
      <c r="AB13" s="89"/>
      <c r="AC13" s="89">
        <v>1</v>
      </c>
      <c r="AD13" s="89"/>
      <c r="AE13" s="89">
        <v>1</v>
      </c>
      <c r="AF13" s="89"/>
      <c r="AG13" s="89" t="s">
        <v>16</v>
      </c>
      <c r="AH13" s="8" t="s">
        <v>175</v>
      </c>
      <c r="AI13" s="7" t="s">
        <v>314</v>
      </c>
      <c r="AJ13" s="89" t="s">
        <v>212</v>
      </c>
      <c r="AK13" s="80" t="s">
        <v>287</v>
      </c>
      <c r="AL13" s="155" t="s">
        <v>453</v>
      </c>
      <c r="AM13" s="161" t="s">
        <v>458</v>
      </c>
      <c r="AN13" s="158" t="s">
        <v>478</v>
      </c>
    </row>
    <row r="14" spans="1:40" s="4" customFormat="1" ht="51.75" thickBot="1" x14ac:dyDescent="0.3">
      <c r="A14" s="98">
        <v>44979</v>
      </c>
      <c r="B14" s="99">
        <v>44979</v>
      </c>
      <c r="C14" s="89"/>
      <c r="D14" s="89" t="s">
        <v>96</v>
      </c>
      <c r="E14" s="89">
        <v>2023</v>
      </c>
      <c r="F14" s="98">
        <v>44979</v>
      </c>
      <c r="G14" s="99">
        <v>44979</v>
      </c>
      <c r="H14" s="89"/>
      <c r="I14" s="89" t="s">
        <v>96</v>
      </c>
      <c r="J14" s="89">
        <v>2023</v>
      </c>
      <c r="K14" s="89" t="s">
        <v>95</v>
      </c>
      <c r="L14" s="89">
        <v>55</v>
      </c>
      <c r="M14" s="89" t="s">
        <v>21</v>
      </c>
      <c r="N14" s="89" t="s">
        <v>6</v>
      </c>
      <c r="O14" s="89" t="s">
        <v>5</v>
      </c>
      <c r="P14" s="89" t="s">
        <v>94</v>
      </c>
      <c r="Q14" s="89" t="s">
        <v>93</v>
      </c>
      <c r="R14" s="89" t="s">
        <v>321</v>
      </c>
      <c r="S14" s="89" t="s">
        <v>3</v>
      </c>
      <c r="T14" s="7" t="s">
        <v>324</v>
      </c>
      <c r="U14" s="89" t="s">
        <v>17</v>
      </c>
      <c r="V14" s="89">
        <v>1</v>
      </c>
      <c r="W14" s="89" t="s">
        <v>17</v>
      </c>
      <c r="X14" s="89">
        <v>1</v>
      </c>
      <c r="Y14" s="89"/>
      <c r="Z14" s="89"/>
      <c r="AA14" s="89">
        <v>1</v>
      </c>
      <c r="AB14" s="89"/>
      <c r="AC14" s="89">
        <v>1</v>
      </c>
      <c r="AD14" s="89"/>
      <c r="AE14" s="89"/>
      <c r="AF14" s="89">
        <v>1</v>
      </c>
      <c r="AG14" s="89" t="s">
        <v>16</v>
      </c>
      <c r="AH14" s="8" t="s">
        <v>175</v>
      </c>
      <c r="AI14" s="7" t="s">
        <v>314</v>
      </c>
      <c r="AJ14" s="89" t="s">
        <v>212</v>
      </c>
      <c r="AK14" s="81" t="s">
        <v>301</v>
      </c>
      <c r="AL14" s="155" t="s">
        <v>301</v>
      </c>
      <c r="AM14" s="161" t="s">
        <v>462</v>
      </c>
      <c r="AN14" s="158" t="s">
        <v>462</v>
      </c>
    </row>
    <row r="15" spans="1:40" s="4" customFormat="1" ht="39" thickBot="1" x14ac:dyDescent="0.3">
      <c r="A15" s="98">
        <v>45113</v>
      </c>
      <c r="B15" s="99">
        <v>45113</v>
      </c>
      <c r="C15" s="89"/>
      <c r="D15" s="89" t="s">
        <v>96</v>
      </c>
      <c r="E15" s="89">
        <v>2023</v>
      </c>
      <c r="F15" s="98">
        <v>45113</v>
      </c>
      <c r="G15" s="99">
        <v>45113</v>
      </c>
      <c r="H15" s="89"/>
      <c r="I15" s="89" t="s">
        <v>96</v>
      </c>
      <c r="J15" s="89">
        <v>2023</v>
      </c>
      <c r="K15" s="89" t="s">
        <v>99</v>
      </c>
      <c r="L15" s="89">
        <v>55</v>
      </c>
      <c r="M15" s="89" t="s">
        <v>21</v>
      </c>
      <c r="N15" s="89" t="s">
        <v>6</v>
      </c>
      <c r="O15" s="89" t="s">
        <v>70</v>
      </c>
      <c r="P15" s="89" t="s">
        <v>98</v>
      </c>
      <c r="Q15" s="89" t="s">
        <v>97</v>
      </c>
      <c r="R15" s="7" t="s">
        <v>318</v>
      </c>
      <c r="S15" s="89" t="s">
        <v>3</v>
      </c>
      <c r="T15" s="7" t="s">
        <v>324</v>
      </c>
      <c r="U15" s="89" t="s">
        <v>17</v>
      </c>
      <c r="V15" s="89">
        <v>4</v>
      </c>
      <c r="W15" s="89" t="s">
        <v>17</v>
      </c>
      <c r="X15" s="89">
        <v>16</v>
      </c>
      <c r="Y15" s="89"/>
      <c r="Z15" s="89"/>
      <c r="AA15" s="89">
        <v>1</v>
      </c>
      <c r="AB15" s="89"/>
      <c r="AC15" s="89">
        <v>1</v>
      </c>
      <c r="AD15" s="89">
        <v>1</v>
      </c>
      <c r="AE15" s="89"/>
      <c r="AF15" s="89"/>
      <c r="AG15" s="89" t="s">
        <v>16</v>
      </c>
      <c r="AH15" s="8" t="s">
        <v>175</v>
      </c>
      <c r="AI15" s="7" t="s">
        <v>314</v>
      </c>
      <c r="AJ15" s="89" t="s">
        <v>212</v>
      </c>
      <c r="AK15" s="81" t="s">
        <v>300</v>
      </c>
      <c r="AL15" s="155" t="s">
        <v>437</v>
      </c>
      <c r="AM15" s="161" t="s">
        <v>469</v>
      </c>
      <c r="AN15" s="158" t="s">
        <v>476</v>
      </c>
    </row>
    <row r="16" spans="1:40" s="4" customFormat="1" ht="77.25" thickBot="1" x14ac:dyDescent="0.3">
      <c r="A16" s="98">
        <v>45209</v>
      </c>
      <c r="B16" s="99">
        <v>45209</v>
      </c>
      <c r="C16" s="89"/>
      <c r="D16" s="89" t="s">
        <v>108</v>
      </c>
      <c r="E16" s="89">
        <v>2023</v>
      </c>
      <c r="F16" s="98">
        <v>45209</v>
      </c>
      <c r="G16" s="99">
        <v>45209</v>
      </c>
      <c r="H16" s="89"/>
      <c r="I16" s="89" t="s">
        <v>108</v>
      </c>
      <c r="J16" s="89">
        <v>2023</v>
      </c>
      <c r="K16" s="89" t="s">
        <v>22</v>
      </c>
      <c r="L16" s="89">
        <v>56</v>
      </c>
      <c r="M16" s="89" t="s">
        <v>21</v>
      </c>
      <c r="N16" s="89" t="s">
        <v>6</v>
      </c>
      <c r="O16" s="89" t="s">
        <v>134</v>
      </c>
      <c r="P16" s="89" t="s">
        <v>2</v>
      </c>
      <c r="Q16" s="89" t="s">
        <v>133</v>
      </c>
      <c r="R16" s="89" t="s">
        <v>321</v>
      </c>
      <c r="S16" s="89" t="s">
        <v>132</v>
      </c>
      <c r="T16" s="89" t="s">
        <v>324</v>
      </c>
      <c r="U16" s="89" t="s">
        <v>131</v>
      </c>
      <c r="V16" s="89">
        <v>16</v>
      </c>
      <c r="W16" s="89" t="s">
        <v>17</v>
      </c>
      <c r="X16" s="89">
        <v>1</v>
      </c>
      <c r="Y16" s="89"/>
      <c r="Z16" s="89"/>
      <c r="AA16" s="89">
        <v>1</v>
      </c>
      <c r="AB16" s="89">
        <v>1</v>
      </c>
      <c r="AC16" s="89">
        <v>1</v>
      </c>
      <c r="AD16" s="89"/>
      <c r="AE16" s="89"/>
      <c r="AF16" s="89"/>
      <c r="AG16" s="89" t="s">
        <v>24</v>
      </c>
      <c r="AH16" s="8" t="s">
        <v>175</v>
      </c>
      <c r="AI16" s="7" t="s">
        <v>314</v>
      </c>
      <c r="AJ16" s="89" t="s">
        <v>212</v>
      </c>
      <c r="AK16" s="81" t="s">
        <v>290</v>
      </c>
      <c r="AL16" s="155" t="s">
        <v>431</v>
      </c>
      <c r="AM16" s="161" t="s">
        <v>461</v>
      </c>
      <c r="AN16" s="158" t="s">
        <v>483</v>
      </c>
    </row>
    <row r="17" spans="1:40" s="4" customFormat="1" ht="128.25" thickBot="1" x14ac:dyDescent="0.3">
      <c r="A17" s="98">
        <v>45264</v>
      </c>
      <c r="B17" s="99">
        <v>45264</v>
      </c>
      <c r="C17" s="89"/>
      <c r="D17" s="89" t="s">
        <v>35</v>
      </c>
      <c r="E17" s="89">
        <v>2023</v>
      </c>
      <c r="F17" s="98">
        <v>45264</v>
      </c>
      <c r="G17" s="99">
        <v>45264</v>
      </c>
      <c r="H17" s="89"/>
      <c r="I17" s="89" t="s">
        <v>35</v>
      </c>
      <c r="J17" s="89">
        <v>2023</v>
      </c>
      <c r="K17" s="89" t="s">
        <v>34</v>
      </c>
      <c r="L17" s="89">
        <v>56</v>
      </c>
      <c r="M17" s="89" t="s">
        <v>21</v>
      </c>
      <c r="N17" s="89" t="s">
        <v>6</v>
      </c>
      <c r="O17" s="89" t="s">
        <v>5</v>
      </c>
      <c r="P17" s="89" t="s">
        <v>33</v>
      </c>
      <c r="Q17" s="89" t="s">
        <v>32</v>
      </c>
      <c r="R17" s="7" t="s">
        <v>320</v>
      </c>
      <c r="S17" s="89" t="s">
        <v>31</v>
      </c>
      <c r="T17" s="7" t="s">
        <v>325</v>
      </c>
      <c r="U17" s="89" t="s">
        <v>10</v>
      </c>
      <c r="V17" s="89"/>
      <c r="W17" s="89" t="s">
        <v>10</v>
      </c>
      <c r="X17" s="89"/>
      <c r="Y17" s="89"/>
      <c r="Z17" s="89"/>
      <c r="AA17" s="89">
        <v>1</v>
      </c>
      <c r="AB17" s="89"/>
      <c r="AC17" s="89"/>
      <c r="AD17" s="89"/>
      <c r="AE17" s="89"/>
      <c r="AF17" s="89"/>
      <c r="AG17" s="89" t="s">
        <v>24</v>
      </c>
      <c r="AH17" s="7" t="s">
        <v>169</v>
      </c>
      <c r="AI17" s="89" t="s">
        <v>178</v>
      </c>
      <c r="AJ17" s="89" t="s">
        <v>211</v>
      </c>
      <c r="AK17" s="81" t="s">
        <v>303</v>
      </c>
      <c r="AL17" s="155" t="s">
        <v>439</v>
      </c>
      <c r="AM17" s="161" t="s">
        <v>471</v>
      </c>
      <c r="AN17" s="158" t="s">
        <v>483</v>
      </c>
    </row>
    <row r="18" spans="1:40" s="4" customFormat="1" ht="64.5" thickBot="1" x14ac:dyDescent="0.3">
      <c r="A18" s="98">
        <v>45085</v>
      </c>
      <c r="B18" s="99">
        <v>45085</v>
      </c>
      <c r="C18" s="89"/>
      <c r="D18" s="89" t="s">
        <v>15</v>
      </c>
      <c r="E18" s="89">
        <v>2023</v>
      </c>
      <c r="F18" s="98">
        <v>45085</v>
      </c>
      <c r="G18" s="99">
        <v>45085</v>
      </c>
      <c r="H18" s="89"/>
      <c r="I18" s="89" t="s">
        <v>15</v>
      </c>
      <c r="J18" s="89">
        <v>2023</v>
      </c>
      <c r="K18" s="89" t="s">
        <v>66</v>
      </c>
      <c r="L18" s="89">
        <v>57</v>
      </c>
      <c r="M18" s="89" t="s">
        <v>21</v>
      </c>
      <c r="N18" s="89" t="s">
        <v>6</v>
      </c>
      <c r="O18" s="89" t="s">
        <v>5</v>
      </c>
      <c r="P18" s="89" t="s">
        <v>65</v>
      </c>
      <c r="Q18" s="89" t="s">
        <v>64</v>
      </c>
      <c r="R18" s="7" t="s">
        <v>321</v>
      </c>
      <c r="S18" s="89" t="s">
        <v>63</v>
      </c>
      <c r="T18" s="7" t="s">
        <v>325</v>
      </c>
      <c r="U18" s="89" t="s">
        <v>10</v>
      </c>
      <c r="V18" s="89"/>
      <c r="W18" s="11" t="s">
        <v>10</v>
      </c>
      <c r="X18" s="89">
        <v>1</v>
      </c>
      <c r="Y18" s="89"/>
      <c r="Z18" s="89"/>
      <c r="AA18" s="89">
        <v>1</v>
      </c>
      <c r="AB18" s="89"/>
      <c r="AC18" s="89">
        <v>1</v>
      </c>
      <c r="AD18" s="89"/>
      <c r="AE18" s="89"/>
      <c r="AF18" s="89"/>
      <c r="AG18" s="89" t="s">
        <v>1</v>
      </c>
      <c r="AH18" s="7" t="s">
        <v>169</v>
      </c>
      <c r="AI18" s="89" t="s">
        <v>178</v>
      </c>
      <c r="AJ18" s="89" t="s">
        <v>211</v>
      </c>
      <c r="AK18" s="81" t="s">
        <v>305</v>
      </c>
      <c r="AL18" s="155" t="s">
        <v>441</v>
      </c>
      <c r="AM18" s="161" t="s">
        <v>473</v>
      </c>
      <c r="AN18" s="158" t="s">
        <v>483</v>
      </c>
    </row>
    <row r="19" spans="1:40" s="4" customFormat="1" ht="64.5" thickBot="1" x14ac:dyDescent="0.3">
      <c r="A19" s="98">
        <v>45161</v>
      </c>
      <c r="B19" s="99">
        <v>45161</v>
      </c>
      <c r="C19" s="89"/>
      <c r="D19" s="89" t="s">
        <v>96</v>
      </c>
      <c r="E19" s="89">
        <v>2023</v>
      </c>
      <c r="F19" s="98">
        <v>45161</v>
      </c>
      <c r="G19" s="99">
        <v>45161</v>
      </c>
      <c r="H19" s="89"/>
      <c r="I19" s="89" t="s">
        <v>96</v>
      </c>
      <c r="J19" s="89">
        <v>2023</v>
      </c>
      <c r="K19" s="89" t="s">
        <v>107</v>
      </c>
      <c r="L19" s="89">
        <v>58</v>
      </c>
      <c r="M19" s="89" t="s">
        <v>21</v>
      </c>
      <c r="N19" s="89" t="s">
        <v>6</v>
      </c>
      <c r="O19" s="89" t="s">
        <v>5</v>
      </c>
      <c r="P19" s="89" t="s">
        <v>114</v>
      </c>
      <c r="Q19" s="89" t="s">
        <v>50</v>
      </c>
      <c r="R19" s="7" t="s">
        <v>318</v>
      </c>
      <c r="S19" s="89" t="s">
        <v>113</v>
      </c>
      <c r="T19" s="89" t="s">
        <v>330</v>
      </c>
      <c r="U19" s="89" t="s">
        <v>112</v>
      </c>
      <c r="V19" s="89">
        <v>12</v>
      </c>
      <c r="W19" s="11" t="s">
        <v>112</v>
      </c>
      <c r="X19" s="89"/>
      <c r="Y19" s="89"/>
      <c r="Z19" s="89"/>
      <c r="AA19" s="89">
        <v>1</v>
      </c>
      <c r="AB19" s="89"/>
      <c r="AC19" s="89">
        <v>1</v>
      </c>
      <c r="AD19" s="89">
        <v>1</v>
      </c>
      <c r="AE19" s="89">
        <v>1</v>
      </c>
      <c r="AF19" s="89"/>
      <c r="AG19" s="89" t="s">
        <v>1</v>
      </c>
      <c r="AH19" s="7" t="s">
        <v>185</v>
      </c>
      <c r="AI19" s="7" t="s">
        <v>184</v>
      </c>
      <c r="AJ19" s="89" t="s">
        <v>492</v>
      </c>
      <c r="AK19" s="81" t="s">
        <v>298</v>
      </c>
      <c r="AL19" s="155" t="s">
        <v>436</v>
      </c>
      <c r="AM19" s="161" t="s">
        <v>457</v>
      </c>
      <c r="AN19" s="158" t="s">
        <v>477</v>
      </c>
    </row>
    <row r="20" spans="1:40" s="4" customFormat="1" ht="64.5" thickBot="1" x14ac:dyDescent="0.3">
      <c r="A20" s="98">
        <v>45191</v>
      </c>
      <c r="B20" s="99">
        <v>45191</v>
      </c>
      <c r="C20" s="89"/>
      <c r="D20" s="89" t="s">
        <v>30</v>
      </c>
      <c r="E20" s="89">
        <v>2023</v>
      </c>
      <c r="F20" s="98">
        <v>45191</v>
      </c>
      <c r="G20" s="99">
        <v>45191</v>
      </c>
      <c r="H20" s="89"/>
      <c r="I20" s="89" t="s">
        <v>30</v>
      </c>
      <c r="J20" s="89">
        <v>2023</v>
      </c>
      <c r="K20" s="89" t="s">
        <v>29</v>
      </c>
      <c r="L20" s="89">
        <v>59</v>
      </c>
      <c r="M20" s="89" t="s">
        <v>21</v>
      </c>
      <c r="N20" s="89" t="s">
        <v>6</v>
      </c>
      <c r="O20" s="89" t="s">
        <v>5</v>
      </c>
      <c r="P20" s="89" t="s">
        <v>28</v>
      </c>
      <c r="Q20" s="89" t="s">
        <v>27</v>
      </c>
      <c r="R20" s="7" t="s">
        <v>318</v>
      </c>
      <c r="S20" s="89" t="s">
        <v>26</v>
      </c>
      <c r="T20" s="7" t="s">
        <v>325</v>
      </c>
      <c r="U20" s="11" t="s">
        <v>10</v>
      </c>
      <c r="V20" s="89"/>
      <c r="W20" s="89" t="s">
        <v>25</v>
      </c>
      <c r="X20" s="89">
        <v>22</v>
      </c>
      <c r="Y20" s="89"/>
      <c r="Z20" s="89">
        <v>1</v>
      </c>
      <c r="AA20" s="89">
        <v>1</v>
      </c>
      <c r="AB20" s="89"/>
      <c r="AC20" s="89">
        <v>1</v>
      </c>
      <c r="AD20" s="89"/>
      <c r="AE20" s="89">
        <v>1</v>
      </c>
      <c r="AF20" s="89"/>
      <c r="AG20" s="89" t="s">
        <v>24</v>
      </c>
      <c r="AH20" s="7" t="s">
        <v>169</v>
      </c>
      <c r="AI20" s="89" t="s">
        <v>178</v>
      </c>
      <c r="AJ20" s="89" t="s">
        <v>211</v>
      </c>
      <c r="AK20" s="81" t="s">
        <v>294</v>
      </c>
      <c r="AL20" s="155" t="s">
        <v>434</v>
      </c>
      <c r="AM20" s="161" t="s">
        <v>466</v>
      </c>
      <c r="AN20" s="158" t="s">
        <v>481</v>
      </c>
    </row>
    <row r="21" spans="1:40" s="4" customFormat="1" ht="64.5" thickBot="1" x14ac:dyDescent="0.3">
      <c r="A21" s="98">
        <v>44933</v>
      </c>
      <c r="B21" s="99">
        <v>44933</v>
      </c>
      <c r="C21" s="89"/>
      <c r="D21" s="89" t="s">
        <v>15</v>
      </c>
      <c r="E21" s="89">
        <v>2023</v>
      </c>
      <c r="F21" s="98">
        <v>44933</v>
      </c>
      <c r="G21" s="99">
        <v>44933</v>
      </c>
      <c r="H21" s="89"/>
      <c r="I21" s="89" t="s">
        <v>15</v>
      </c>
      <c r="J21" s="89">
        <v>2023</v>
      </c>
      <c r="K21" s="89" t="s">
        <v>92</v>
      </c>
      <c r="L21" s="89">
        <v>59</v>
      </c>
      <c r="M21" s="89" t="s">
        <v>21</v>
      </c>
      <c r="N21" s="89" t="s">
        <v>6</v>
      </c>
      <c r="O21" s="89" t="s">
        <v>91</v>
      </c>
      <c r="P21" s="89" t="s">
        <v>45</v>
      </c>
      <c r="Q21" s="89" t="s">
        <v>90</v>
      </c>
      <c r="R21" s="7" t="s">
        <v>318</v>
      </c>
      <c r="S21" s="89" t="s">
        <v>89</v>
      </c>
      <c r="T21" s="89" t="s">
        <v>326</v>
      </c>
      <c r="U21" s="89" t="s">
        <v>88</v>
      </c>
      <c r="V21" s="89"/>
      <c r="W21" s="11" t="s">
        <v>193</v>
      </c>
      <c r="X21" s="89"/>
      <c r="Y21" s="89"/>
      <c r="Z21" s="89"/>
      <c r="AA21" s="89"/>
      <c r="AB21" s="89"/>
      <c r="AC21" s="89"/>
      <c r="AD21" s="89"/>
      <c r="AE21" s="89"/>
      <c r="AF21" s="89"/>
      <c r="AG21" s="89" t="s">
        <v>1</v>
      </c>
      <c r="AH21" s="9" t="s">
        <v>189</v>
      </c>
      <c r="AI21" s="9" t="s">
        <v>188</v>
      </c>
      <c r="AJ21" s="11" t="s">
        <v>491</v>
      </c>
      <c r="AK21" s="81" t="s">
        <v>304</v>
      </c>
      <c r="AL21" s="155" t="s">
        <v>440</v>
      </c>
      <c r="AM21" s="161" t="s">
        <v>472</v>
      </c>
      <c r="AN21" s="158" t="s">
        <v>478</v>
      </c>
    </row>
    <row r="22" spans="1:40" s="4" customFormat="1" ht="64.5" thickBot="1" x14ac:dyDescent="0.3">
      <c r="A22" s="98">
        <v>45244</v>
      </c>
      <c r="B22" s="99">
        <v>45244</v>
      </c>
      <c r="C22" s="89"/>
      <c r="D22" s="89" t="s">
        <v>23</v>
      </c>
      <c r="E22" s="89">
        <v>2023</v>
      </c>
      <c r="F22" s="98">
        <v>45244</v>
      </c>
      <c r="G22" s="99">
        <v>45244</v>
      </c>
      <c r="H22" s="89"/>
      <c r="I22" s="89" t="s">
        <v>23</v>
      </c>
      <c r="J22" s="89">
        <v>2023</v>
      </c>
      <c r="K22" s="89" t="s">
        <v>22</v>
      </c>
      <c r="L22" s="89">
        <v>59</v>
      </c>
      <c r="M22" s="89" t="s">
        <v>21</v>
      </c>
      <c r="N22" s="89" t="s">
        <v>6</v>
      </c>
      <c r="O22" s="89" t="s">
        <v>5</v>
      </c>
      <c r="P22" s="89" t="s">
        <v>20</v>
      </c>
      <c r="Q22" s="89" t="s">
        <v>19</v>
      </c>
      <c r="R22" s="7" t="s">
        <v>318</v>
      </c>
      <c r="S22" s="89" t="s">
        <v>18</v>
      </c>
      <c r="T22" s="7" t="s">
        <v>324</v>
      </c>
      <c r="U22" s="89" t="s">
        <v>17</v>
      </c>
      <c r="V22" s="89">
        <v>2</v>
      </c>
      <c r="W22" s="89" t="s">
        <v>17</v>
      </c>
      <c r="X22" s="89"/>
      <c r="Y22" s="89"/>
      <c r="Z22" s="89">
        <v>1</v>
      </c>
      <c r="AA22" s="89">
        <v>1</v>
      </c>
      <c r="AB22" s="89"/>
      <c r="AC22" s="89"/>
      <c r="AD22" s="89"/>
      <c r="AE22" s="89">
        <v>1</v>
      </c>
      <c r="AF22" s="89"/>
      <c r="AG22" s="89" t="s">
        <v>16</v>
      </c>
      <c r="AH22" s="8" t="s">
        <v>176</v>
      </c>
      <c r="AI22" s="7" t="s">
        <v>314</v>
      </c>
      <c r="AJ22" s="89" t="s">
        <v>212</v>
      </c>
      <c r="AK22" s="81" t="s">
        <v>311</v>
      </c>
      <c r="AL22" s="155" t="s">
        <v>447</v>
      </c>
      <c r="AM22" s="161" t="s">
        <v>458</v>
      </c>
      <c r="AN22" s="158" t="s">
        <v>478</v>
      </c>
    </row>
    <row r="23" spans="1:40" s="4" customFormat="1" ht="128.25" thickBot="1" x14ac:dyDescent="0.3">
      <c r="A23" s="98">
        <v>45127</v>
      </c>
      <c r="B23" s="99">
        <v>45127</v>
      </c>
      <c r="C23" s="89"/>
      <c r="D23" s="89" t="s">
        <v>9</v>
      </c>
      <c r="E23" s="89">
        <v>2023</v>
      </c>
      <c r="F23" s="98">
        <v>45127</v>
      </c>
      <c r="G23" s="99">
        <v>45127</v>
      </c>
      <c r="H23" s="89"/>
      <c r="I23" s="89" t="s">
        <v>9</v>
      </c>
      <c r="J23" s="89">
        <v>2023</v>
      </c>
      <c r="K23" s="89" t="s">
        <v>75</v>
      </c>
      <c r="L23" s="89">
        <v>60</v>
      </c>
      <c r="M23" s="89" t="s">
        <v>21</v>
      </c>
      <c r="N23" s="89" t="s">
        <v>6</v>
      </c>
      <c r="O23" s="89" t="s">
        <v>5</v>
      </c>
      <c r="P23" s="89" t="s">
        <v>62</v>
      </c>
      <c r="Q23" s="89" t="s">
        <v>74</v>
      </c>
      <c r="R23" s="89" t="s">
        <v>318</v>
      </c>
      <c r="S23" s="89" t="s">
        <v>73</v>
      </c>
      <c r="T23" s="89" t="s">
        <v>323</v>
      </c>
      <c r="U23" s="11" t="s">
        <v>72</v>
      </c>
      <c r="V23" s="89"/>
      <c r="W23" s="89" t="s">
        <v>72</v>
      </c>
      <c r="X23" s="89">
        <v>10</v>
      </c>
      <c r="Y23" s="89"/>
      <c r="Z23" s="89"/>
      <c r="AA23" s="89">
        <v>1</v>
      </c>
      <c r="AB23" s="89"/>
      <c r="AC23" s="89"/>
      <c r="AD23" s="89"/>
      <c r="AE23" s="89"/>
      <c r="AF23" s="89"/>
      <c r="AG23" s="89" t="s">
        <v>16</v>
      </c>
      <c r="AH23" s="8" t="s">
        <v>186</v>
      </c>
      <c r="AI23" s="7" t="s">
        <v>315</v>
      </c>
      <c r="AJ23" s="89" t="s">
        <v>237</v>
      </c>
      <c r="AK23" s="80" t="s">
        <v>425</v>
      </c>
      <c r="AL23" s="155" t="s">
        <v>428</v>
      </c>
      <c r="AM23" s="161" t="s">
        <v>456</v>
      </c>
      <c r="AN23" s="158" t="s">
        <v>476</v>
      </c>
    </row>
    <row r="24" spans="1:40" s="97" customFormat="1" ht="77.25" thickBot="1" x14ac:dyDescent="0.3">
      <c r="A24" s="98">
        <v>45189</v>
      </c>
      <c r="B24" s="99">
        <v>45189</v>
      </c>
      <c r="C24" s="89"/>
      <c r="D24" s="89" t="s">
        <v>96</v>
      </c>
      <c r="E24" s="89">
        <v>2023</v>
      </c>
      <c r="F24" s="98">
        <v>45189</v>
      </c>
      <c r="G24" s="99">
        <v>45189</v>
      </c>
      <c r="H24" s="89"/>
      <c r="I24" s="89" t="s">
        <v>96</v>
      </c>
      <c r="J24" s="89">
        <v>2023</v>
      </c>
      <c r="K24" s="89" t="s">
        <v>120</v>
      </c>
      <c r="L24" s="89">
        <v>61</v>
      </c>
      <c r="M24" s="89" t="s">
        <v>56</v>
      </c>
      <c r="N24" s="89" t="s">
        <v>6</v>
      </c>
      <c r="O24" s="89" t="s">
        <v>5</v>
      </c>
      <c r="P24" s="89" t="s">
        <v>119</v>
      </c>
      <c r="Q24" s="89" t="s">
        <v>118</v>
      </c>
      <c r="R24" s="89" t="s">
        <v>328</v>
      </c>
      <c r="S24" s="89" t="s">
        <v>117</v>
      </c>
      <c r="T24" s="89" t="s">
        <v>329</v>
      </c>
      <c r="U24" s="11" t="s">
        <v>116</v>
      </c>
      <c r="V24" s="89"/>
      <c r="W24" s="11" t="s">
        <v>115</v>
      </c>
      <c r="X24" s="89">
        <v>2100</v>
      </c>
      <c r="Y24" s="89">
        <v>1300</v>
      </c>
      <c r="Z24" s="89"/>
      <c r="AA24" s="89">
        <v>1</v>
      </c>
      <c r="AB24" s="89">
        <v>1</v>
      </c>
      <c r="AC24" s="89"/>
      <c r="AD24" s="89"/>
      <c r="AE24" s="89"/>
      <c r="AF24" s="89"/>
      <c r="AG24" s="89" t="s">
        <v>16</v>
      </c>
      <c r="AH24" s="7" t="s">
        <v>187</v>
      </c>
      <c r="AI24" s="9" t="s">
        <v>190</v>
      </c>
      <c r="AJ24" s="89" t="s">
        <v>488</v>
      </c>
      <c r="AK24" s="81" t="s">
        <v>297</v>
      </c>
      <c r="AL24" s="155" t="s">
        <v>435</v>
      </c>
      <c r="AM24" s="161" t="s">
        <v>467</v>
      </c>
      <c r="AN24" s="158" t="s">
        <v>476</v>
      </c>
    </row>
    <row r="25" spans="1:40" s="4" customFormat="1" ht="51.75" thickBot="1" x14ac:dyDescent="0.3">
      <c r="A25" s="98">
        <v>45075</v>
      </c>
      <c r="B25" s="99">
        <v>45075</v>
      </c>
      <c r="C25" s="89"/>
      <c r="D25" s="89" t="s">
        <v>108</v>
      </c>
      <c r="E25" s="89">
        <v>2023</v>
      </c>
      <c r="F25" s="98">
        <v>45075</v>
      </c>
      <c r="G25" s="99">
        <v>45075</v>
      </c>
      <c r="H25" s="89"/>
      <c r="I25" s="89" t="s">
        <v>108</v>
      </c>
      <c r="J25" s="89">
        <v>2023</v>
      </c>
      <c r="K25" s="89" t="s">
        <v>111</v>
      </c>
      <c r="L25" s="89">
        <v>65</v>
      </c>
      <c r="M25" s="89" t="s">
        <v>56</v>
      </c>
      <c r="N25" s="89" t="s">
        <v>6</v>
      </c>
      <c r="O25" s="89" t="s">
        <v>5</v>
      </c>
      <c r="P25" s="89" t="s">
        <v>110</v>
      </c>
      <c r="Q25" s="89" t="s">
        <v>105</v>
      </c>
      <c r="R25" s="7" t="s">
        <v>320</v>
      </c>
      <c r="S25" s="89" t="s">
        <v>109</v>
      </c>
      <c r="T25" s="7" t="s">
        <v>325</v>
      </c>
      <c r="U25" s="89" t="s">
        <v>10</v>
      </c>
      <c r="V25" s="89">
        <v>2</v>
      </c>
      <c r="W25" s="11" t="s">
        <v>10</v>
      </c>
      <c r="X25" s="89"/>
      <c r="Y25" s="89"/>
      <c r="Z25" s="89"/>
      <c r="AA25" s="89">
        <v>1</v>
      </c>
      <c r="AB25" s="89"/>
      <c r="AC25" s="89">
        <v>1</v>
      </c>
      <c r="AD25" s="89"/>
      <c r="AE25" s="89">
        <v>1</v>
      </c>
      <c r="AF25" s="89"/>
      <c r="AG25" s="89" t="s">
        <v>16</v>
      </c>
      <c r="AH25" s="7" t="s">
        <v>169</v>
      </c>
      <c r="AI25" s="7" t="s">
        <v>178</v>
      </c>
      <c r="AJ25" s="89" t="s">
        <v>211</v>
      </c>
      <c r="AK25" s="81" t="s">
        <v>292</v>
      </c>
      <c r="AL25" s="155" t="s">
        <v>452</v>
      </c>
      <c r="AM25" s="161" t="s">
        <v>463</v>
      </c>
      <c r="AN25" s="158" t="s">
        <v>481</v>
      </c>
    </row>
    <row r="26" spans="1:40" s="4" customFormat="1" ht="64.5" thickBot="1" x14ac:dyDescent="0.3">
      <c r="A26" s="98">
        <v>45087</v>
      </c>
      <c r="B26" s="99">
        <v>45087</v>
      </c>
      <c r="C26" s="89"/>
      <c r="D26" s="89" t="s">
        <v>124</v>
      </c>
      <c r="E26" s="89">
        <v>2023</v>
      </c>
      <c r="F26" s="98">
        <v>45087</v>
      </c>
      <c r="G26" s="99">
        <v>45087</v>
      </c>
      <c r="H26" s="89"/>
      <c r="I26" s="89" t="s">
        <v>124</v>
      </c>
      <c r="J26" s="89">
        <v>2023</v>
      </c>
      <c r="K26" s="89" t="s">
        <v>123</v>
      </c>
      <c r="L26" s="89">
        <v>65</v>
      </c>
      <c r="M26" s="89" t="s">
        <v>56</v>
      </c>
      <c r="N26" s="89" t="s">
        <v>6</v>
      </c>
      <c r="O26" s="89" t="s">
        <v>5</v>
      </c>
      <c r="P26" s="89" t="s">
        <v>122</v>
      </c>
      <c r="Q26" s="89" t="s">
        <v>74</v>
      </c>
      <c r="R26" s="7" t="s">
        <v>318</v>
      </c>
      <c r="S26" s="89" t="s">
        <v>3</v>
      </c>
      <c r="T26" s="7" t="s">
        <v>324</v>
      </c>
      <c r="U26" s="89" t="s">
        <v>17</v>
      </c>
      <c r="V26" s="89">
        <v>1</v>
      </c>
      <c r="W26" s="89" t="s">
        <v>121</v>
      </c>
      <c r="X26" s="89"/>
      <c r="Y26" s="89"/>
      <c r="Z26" s="89"/>
      <c r="AA26" s="89">
        <v>1</v>
      </c>
      <c r="AB26" s="89"/>
      <c r="AC26" s="89">
        <v>1</v>
      </c>
      <c r="AD26" s="89">
        <v>1</v>
      </c>
      <c r="AE26" s="89"/>
      <c r="AF26" s="89"/>
      <c r="AG26" s="89" t="s">
        <v>16</v>
      </c>
      <c r="AH26" s="8" t="s">
        <v>175</v>
      </c>
      <c r="AI26" s="7" t="s">
        <v>314</v>
      </c>
      <c r="AJ26" s="89" t="s">
        <v>212</v>
      </c>
      <c r="AK26" s="81" t="s">
        <v>313</v>
      </c>
      <c r="AL26" s="155" t="s">
        <v>450</v>
      </c>
      <c r="AM26" s="161" t="s">
        <v>462</v>
      </c>
      <c r="AN26" s="158" t="s">
        <v>462</v>
      </c>
    </row>
    <row r="27" spans="1:40" s="4" customFormat="1" ht="128.25" thickBot="1" x14ac:dyDescent="0.3">
      <c r="A27" s="98">
        <v>45203</v>
      </c>
      <c r="B27" s="99">
        <v>45203</v>
      </c>
      <c r="C27" s="89"/>
      <c r="D27" s="89" t="s">
        <v>58</v>
      </c>
      <c r="E27" s="89">
        <v>2023</v>
      </c>
      <c r="F27" s="98">
        <v>45203</v>
      </c>
      <c r="G27" s="99">
        <v>45203</v>
      </c>
      <c r="H27" s="89"/>
      <c r="I27" s="89" t="s">
        <v>58</v>
      </c>
      <c r="J27" s="89">
        <v>2023</v>
      </c>
      <c r="K27" s="89" t="s">
        <v>57</v>
      </c>
      <c r="L27" s="89">
        <v>67</v>
      </c>
      <c r="M27" s="89" t="s">
        <v>56</v>
      </c>
      <c r="N27" s="89" t="s">
        <v>6</v>
      </c>
      <c r="O27" s="89" t="s">
        <v>5</v>
      </c>
      <c r="P27" s="89" t="s">
        <v>55</v>
      </c>
      <c r="Q27" s="89" t="s">
        <v>54</v>
      </c>
      <c r="R27" s="7" t="s">
        <v>320</v>
      </c>
      <c r="S27" s="89" t="s">
        <v>3</v>
      </c>
      <c r="T27" s="7" t="s">
        <v>324</v>
      </c>
      <c r="U27" s="89" t="s">
        <v>10</v>
      </c>
      <c r="V27" s="89">
        <v>15</v>
      </c>
      <c r="W27" s="89" t="s">
        <v>17</v>
      </c>
      <c r="X27" s="89">
        <v>5</v>
      </c>
      <c r="Y27" s="89"/>
      <c r="Z27" s="89"/>
      <c r="AA27" s="89">
        <v>1</v>
      </c>
      <c r="AB27" s="89">
        <v>1</v>
      </c>
      <c r="AC27" s="89">
        <v>1</v>
      </c>
      <c r="AD27" s="89"/>
      <c r="AE27" s="89"/>
      <c r="AF27" s="89"/>
      <c r="AG27" s="89" t="s">
        <v>16</v>
      </c>
      <c r="AH27" s="8" t="s">
        <v>175</v>
      </c>
      <c r="AI27" s="7" t="s">
        <v>314</v>
      </c>
      <c r="AJ27" s="89" t="s">
        <v>212</v>
      </c>
      <c r="AK27" s="81" t="s">
        <v>312</v>
      </c>
      <c r="AL27" s="155" t="s">
        <v>449</v>
      </c>
      <c r="AM27" s="161" t="s">
        <v>487</v>
      </c>
      <c r="AN27" s="158" t="s">
        <v>484</v>
      </c>
    </row>
    <row r="28" spans="1:40" s="4" customFormat="1" ht="90" thickBot="1" x14ac:dyDescent="0.3">
      <c r="A28" s="98">
        <v>45205</v>
      </c>
      <c r="B28" s="99">
        <v>45205</v>
      </c>
      <c r="C28" s="89"/>
      <c r="D28" s="89" t="s">
        <v>58</v>
      </c>
      <c r="E28" s="89">
        <v>2023</v>
      </c>
      <c r="F28" s="98">
        <v>45205</v>
      </c>
      <c r="G28" s="99">
        <v>45205</v>
      </c>
      <c r="H28" s="89"/>
      <c r="I28" s="89" t="s">
        <v>58</v>
      </c>
      <c r="J28" s="89">
        <v>2023</v>
      </c>
      <c r="K28" s="89" t="s">
        <v>35</v>
      </c>
      <c r="L28" s="89">
        <v>68</v>
      </c>
      <c r="M28" s="89" t="s">
        <v>56</v>
      </c>
      <c r="N28" s="89" t="s">
        <v>6</v>
      </c>
      <c r="O28" s="89" t="s">
        <v>5</v>
      </c>
      <c r="P28" s="89" t="s">
        <v>62</v>
      </c>
      <c r="Q28" s="89" t="s">
        <v>4</v>
      </c>
      <c r="R28" s="7" t="s">
        <v>318</v>
      </c>
      <c r="S28" s="89" t="s">
        <v>61</v>
      </c>
      <c r="T28" s="89" t="s">
        <v>323</v>
      </c>
      <c r="U28" s="89" t="s">
        <v>60</v>
      </c>
      <c r="V28" s="89">
        <v>61</v>
      </c>
      <c r="W28" s="89" t="s">
        <v>59</v>
      </c>
      <c r="X28" s="89">
        <v>12</v>
      </c>
      <c r="Y28" s="89"/>
      <c r="Z28" s="89"/>
      <c r="AA28" s="89">
        <v>1</v>
      </c>
      <c r="AB28" s="89">
        <v>1</v>
      </c>
      <c r="AC28" s="89"/>
      <c r="AD28" s="89"/>
      <c r="AE28" s="89">
        <v>1</v>
      </c>
      <c r="AF28" s="89"/>
      <c r="AG28" s="89" t="s">
        <v>16</v>
      </c>
      <c r="AH28" s="8" t="s">
        <v>186</v>
      </c>
      <c r="AI28" s="7" t="s">
        <v>316</v>
      </c>
      <c r="AJ28" s="89" t="s">
        <v>237</v>
      </c>
      <c r="AK28" s="81" t="s">
        <v>327</v>
      </c>
      <c r="AL28" s="155" t="s">
        <v>448</v>
      </c>
      <c r="AM28" s="161" t="s">
        <v>485</v>
      </c>
      <c r="AN28" s="158" t="s">
        <v>478</v>
      </c>
    </row>
    <row r="29" spans="1:40" s="4" customFormat="1" ht="115.5" thickBot="1" x14ac:dyDescent="0.3">
      <c r="A29" s="98">
        <v>45152</v>
      </c>
      <c r="B29" s="99">
        <v>45152</v>
      </c>
      <c r="C29" s="89"/>
      <c r="D29" s="89" t="s">
        <v>23</v>
      </c>
      <c r="E29" s="89">
        <v>2023</v>
      </c>
      <c r="F29" s="98">
        <v>45152</v>
      </c>
      <c r="G29" s="99">
        <v>45152</v>
      </c>
      <c r="H29" s="89"/>
      <c r="I29" s="89" t="s">
        <v>23</v>
      </c>
      <c r="J29" s="89">
        <v>2023</v>
      </c>
      <c r="K29" s="89" t="s">
        <v>83</v>
      </c>
      <c r="L29" s="89">
        <v>69</v>
      </c>
      <c r="M29" s="89" t="s">
        <v>56</v>
      </c>
      <c r="N29" s="89" t="s">
        <v>6</v>
      </c>
      <c r="O29" s="89" t="s">
        <v>5</v>
      </c>
      <c r="P29" s="89" t="s">
        <v>82</v>
      </c>
      <c r="Q29" s="89" t="s">
        <v>81</v>
      </c>
      <c r="R29" s="7" t="s">
        <v>320</v>
      </c>
      <c r="S29" s="89" t="s">
        <v>31</v>
      </c>
      <c r="T29" s="7" t="s">
        <v>325</v>
      </c>
      <c r="U29" s="89" t="s">
        <v>10</v>
      </c>
      <c r="V29" s="89">
        <v>0</v>
      </c>
      <c r="W29" s="11" t="s">
        <v>10</v>
      </c>
      <c r="X29" s="89"/>
      <c r="Y29" s="89"/>
      <c r="Z29" s="89"/>
      <c r="AA29" s="89">
        <v>1</v>
      </c>
      <c r="AB29" s="89"/>
      <c r="AC29" s="89"/>
      <c r="AD29" s="89"/>
      <c r="AE29" s="89"/>
      <c r="AF29" s="89"/>
      <c r="AG29" s="89" t="s">
        <v>24</v>
      </c>
      <c r="AH29" s="7" t="s">
        <v>169</v>
      </c>
      <c r="AI29" s="89" t="s">
        <v>178</v>
      </c>
      <c r="AJ29" s="89" t="s">
        <v>211</v>
      </c>
      <c r="AK29" s="81" t="s">
        <v>310</v>
      </c>
      <c r="AL29" s="155" t="s">
        <v>446</v>
      </c>
      <c r="AM29" s="161" t="s">
        <v>463</v>
      </c>
      <c r="AN29" s="158" t="s">
        <v>481</v>
      </c>
    </row>
    <row r="30" spans="1:40" s="4" customFormat="1" ht="64.5" thickBot="1" x14ac:dyDescent="0.3">
      <c r="A30" s="98">
        <v>44971</v>
      </c>
      <c r="B30" s="99">
        <v>44971</v>
      </c>
      <c r="C30" s="89"/>
      <c r="D30" s="89" t="s">
        <v>108</v>
      </c>
      <c r="E30" s="89">
        <v>2023</v>
      </c>
      <c r="F30" s="98">
        <v>44971</v>
      </c>
      <c r="G30" s="99">
        <v>44971</v>
      </c>
      <c r="H30" s="89"/>
      <c r="I30" s="89" t="s">
        <v>108</v>
      </c>
      <c r="J30" s="89">
        <v>2023</v>
      </c>
      <c r="K30" s="89" t="s">
        <v>107</v>
      </c>
      <c r="L30" s="89">
        <v>70</v>
      </c>
      <c r="M30" s="89" t="s">
        <v>56</v>
      </c>
      <c r="N30" s="89" t="s">
        <v>6</v>
      </c>
      <c r="O30" s="89" t="s">
        <v>5</v>
      </c>
      <c r="P30" s="89" t="s">
        <v>106</v>
      </c>
      <c r="Q30" s="11" t="s">
        <v>105</v>
      </c>
      <c r="R30" s="89" t="s">
        <v>321</v>
      </c>
      <c r="S30" s="89" t="s">
        <v>104</v>
      </c>
      <c r="T30" s="7" t="s">
        <v>325</v>
      </c>
      <c r="U30" s="89" t="s">
        <v>10</v>
      </c>
      <c r="V30" s="89">
        <v>0</v>
      </c>
      <c r="W30" s="11" t="s">
        <v>10</v>
      </c>
      <c r="X30" s="89">
        <v>1</v>
      </c>
      <c r="Y30" s="89"/>
      <c r="Z30" s="89"/>
      <c r="AA30" s="89">
        <v>1</v>
      </c>
      <c r="AB30" s="89"/>
      <c r="AC30" s="89">
        <v>1</v>
      </c>
      <c r="AD30" s="89"/>
      <c r="AE30" s="89"/>
      <c r="AF30" s="89"/>
      <c r="AG30" s="89" t="s">
        <v>16</v>
      </c>
      <c r="AH30" s="7" t="s">
        <v>170</v>
      </c>
      <c r="AI30" s="89" t="s">
        <v>178</v>
      </c>
      <c r="AJ30" s="89" t="s">
        <v>211</v>
      </c>
      <c r="AK30" s="81" t="s">
        <v>293</v>
      </c>
      <c r="AL30" s="155" t="s">
        <v>432</v>
      </c>
      <c r="AM30" s="161" t="s">
        <v>464</v>
      </c>
      <c r="AN30" s="158" t="s">
        <v>476</v>
      </c>
    </row>
    <row r="31" spans="1:40" s="4" customFormat="1" ht="63.75" x14ac:dyDescent="0.25">
      <c r="A31" s="98">
        <v>45237</v>
      </c>
      <c r="B31" s="99">
        <v>45237</v>
      </c>
      <c r="C31" s="89"/>
      <c r="D31" s="89" t="s">
        <v>15</v>
      </c>
      <c r="E31" s="89">
        <v>2023</v>
      </c>
      <c r="F31" s="98">
        <v>45237</v>
      </c>
      <c r="G31" s="99">
        <v>45237</v>
      </c>
      <c r="H31" s="89"/>
      <c r="I31" s="89" t="s">
        <v>15</v>
      </c>
      <c r="J31" s="89">
        <v>2023</v>
      </c>
      <c r="K31" s="244" t="s">
        <v>41</v>
      </c>
      <c r="L31" s="244">
        <v>82</v>
      </c>
      <c r="M31" s="244" t="s">
        <v>40</v>
      </c>
      <c r="N31" s="244" t="s">
        <v>6</v>
      </c>
      <c r="O31" s="244" t="s">
        <v>5</v>
      </c>
      <c r="P31" s="244" t="s">
        <v>39</v>
      </c>
      <c r="Q31" s="244" t="s">
        <v>38</v>
      </c>
      <c r="R31" s="244" t="s">
        <v>332</v>
      </c>
      <c r="S31" s="244" t="s">
        <v>37</v>
      </c>
      <c r="T31" s="244" t="s">
        <v>331</v>
      </c>
      <c r="U31" s="244" t="s">
        <v>36</v>
      </c>
      <c r="V31" s="244">
        <v>3</v>
      </c>
      <c r="W31" s="244" t="s">
        <v>36</v>
      </c>
      <c r="X31" s="245">
        <v>0</v>
      </c>
      <c r="Y31" s="244"/>
      <c r="Z31" s="244"/>
      <c r="AA31" s="244">
        <v>1</v>
      </c>
      <c r="AB31" s="244"/>
      <c r="AC31" s="244"/>
      <c r="AD31" s="244"/>
      <c r="AE31" s="244"/>
      <c r="AF31" s="244"/>
      <c r="AG31" s="244" t="s">
        <v>24</v>
      </c>
      <c r="AH31" s="246" t="s">
        <v>182</v>
      </c>
      <c r="AI31" s="246" t="s">
        <v>179</v>
      </c>
      <c r="AJ31" s="244" t="s">
        <v>493</v>
      </c>
      <c r="AK31" s="247" t="s">
        <v>307</v>
      </c>
      <c r="AL31" s="248" t="s">
        <v>443</v>
      </c>
      <c r="AM31" s="249" t="s">
        <v>474</v>
      </c>
      <c r="AN31" s="250" t="s">
        <v>474</v>
      </c>
    </row>
    <row r="32" spans="1:40" s="4" customFormat="1" ht="76.5" x14ac:dyDescent="0.25">
      <c r="F32" s="98">
        <v>45203</v>
      </c>
      <c r="G32" s="99">
        <v>45203</v>
      </c>
      <c r="H32" s="89"/>
      <c r="I32" s="89" t="s">
        <v>9</v>
      </c>
      <c r="J32" s="89">
        <v>2023</v>
      </c>
      <c r="K32" s="89" t="s">
        <v>521</v>
      </c>
      <c r="L32" s="89">
        <v>36</v>
      </c>
      <c r="M32" s="89" t="s">
        <v>52</v>
      </c>
      <c r="N32" s="89" t="s">
        <v>6</v>
      </c>
      <c r="O32" s="89" t="s">
        <v>279</v>
      </c>
      <c r="P32" s="89" t="s">
        <v>522</v>
      </c>
      <c r="Q32" s="89" t="s">
        <v>523</v>
      </c>
      <c r="R32" s="89" t="s">
        <v>318</v>
      </c>
      <c r="S32" s="89" t="s">
        <v>524</v>
      </c>
      <c r="T32" s="89" t="s">
        <v>524</v>
      </c>
      <c r="U32" s="89" t="s">
        <v>525</v>
      </c>
      <c r="V32" s="89"/>
      <c r="W32" s="89" t="s">
        <v>525</v>
      </c>
      <c r="X32" s="89"/>
      <c r="Y32" s="89"/>
      <c r="Z32" s="89"/>
      <c r="AA32" s="89">
        <v>1</v>
      </c>
      <c r="AB32" s="89"/>
      <c r="AC32" s="89"/>
      <c r="AD32" s="89"/>
      <c r="AE32" s="89"/>
      <c r="AF32" s="89"/>
      <c r="AG32" s="89"/>
      <c r="AH32" s="89" t="s">
        <v>186</v>
      </c>
      <c r="AI32" s="89" t="s">
        <v>315</v>
      </c>
      <c r="AJ32" s="89" t="s">
        <v>237</v>
      </c>
      <c r="AK32" s="89" t="s">
        <v>526</v>
      </c>
      <c r="AL32" s="89" t="s">
        <v>526</v>
      </c>
      <c r="AM32" s="89" t="s">
        <v>462</v>
      </c>
      <c r="AN32" s="89" t="s">
        <v>462</v>
      </c>
    </row>
    <row r="33" spans="2:40" s="4" customFormat="1" x14ac:dyDescent="0.25"/>
    <row r="34" spans="2:40" s="3" customFormat="1" ht="18" x14ac:dyDescent="0.25">
      <c r="B34" s="67" t="s">
        <v>194</v>
      </c>
      <c r="C34" s="67" t="e">
        <f>SUM(#REF!)</f>
        <v>#REF!</v>
      </c>
      <c r="D34" s="19"/>
      <c r="E34" s="1"/>
      <c r="F34" s="1"/>
      <c r="G34" s="1"/>
      <c r="H34" s="1"/>
      <c r="I34" s="1"/>
      <c r="J34" s="1"/>
      <c r="K34" s="1"/>
      <c r="L34" s="1"/>
      <c r="M34" s="1"/>
      <c r="N34" s="1"/>
      <c r="O34" s="1"/>
      <c r="P34" s="1"/>
      <c r="Q34" s="1"/>
      <c r="R34" s="1"/>
      <c r="S34" s="1"/>
      <c r="T34" s="1"/>
      <c r="U34" s="1"/>
      <c r="V34" s="1"/>
      <c r="W34" s="1"/>
      <c r="X34" s="1"/>
      <c r="Z34" s="1"/>
      <c r="AA34" s="2"/>
      <c r="AB34" s="1"/>
      <c r="AC34" s="1"/>
      <c r="AD34" s="1"/>
      <c r="AE34" s="1"/>
      <c r="AF34" s="1"/>
      <c r="AG34" s="1"/>
      <c r="AH34" s="1"/>
      <c r="AI34" s="1"/>
      <c r="AJ34" s="1"/>
      <c r="AK34" s="1"/>
      <c r="AL34" s="1"/>
      <c r="AM34" s="1"/>
      <c r="AN34" s="1"/>
    </row>
    <row r="35" spans="2:40" s="3" customFormat="1" ht="15" x14ac:dyDescent="0.25">
      <c r="B35" s="20"/>
      <c r="C35" s="19"/>
      <c r="D35" s="19"/>
      <c r="E35" s="1"/>
      <c r="F35" s="1"/>
      <c r="G35" s="1"/>
      <c r="H35" s="1"/>
      <c r="I35" s="1"/>
      <c r="J35" s="1"/>
      <c r="K35" s="1"/>
      <c r="L35" s="1"/>
      <c r="M35" s="1"/>
      <c r="N35" s="1"/>
      <c r="O35" s="1"/>
      <c r="P35" s="1"/>
      <c r="Q35" s="1"/>
      <c r="R35" s="1"/>
      <c r="S35" s="1"/>
      <c r="T35" s="1"/>
      <c r="U35" s="1"/>
      <c r="V35" s="1"/>
      <c r="W35" s="1"/>
      <c r="X35" s="1"/>
      <c r="Z35" s="1"/>
      <c r="AA35" s="2"/>
      <c r="AB35" s="1"/>
      <c r="AC35" s="1"/>
      <c r="AD35" s="1"/>
      <c r="AE35" s="1"/>
      <c r="AF35" s="1"/>
      <c r="AG35" s="1"/>
      <c r="AH35" s="1"/>
      <c r="AI35" s="1"/>
      <c r="AJ35" s="1"/>
      <c r="AK35" s="1"/>
      <c r="AL35" s="1"/>
      <c r="AM35" s="1"/>
      <c r="AN35" s="1"/>
    </row>
    <row r="37" spans="2:40" s="3" customFormat="1" ht="18" x14ac:dyDescent="0.25">
      <c r="B37" s="357" t="s">
        <v>203</v>
      </c>
      <c r="C37" s="358"/>
      <c r="D37" s="359"/>
      <c r="E37" s="1"/>
      <c r="F37" s="1"/>
      <c r="G37" s="1"/>
      <c r="H37" s="1"/>
      <c r="I37" s="1"/>
      <c r="J37" s="1"/>
      <c r="K37" s="1"/>
      <c r="L37" s="1"/>
      <c r="M37" s="1"/>
      <c r="N37" s="1"/>
      <c r="O37" s="1"/>
      <c r="P37" s="1"/>
      <c r="Q37" s="1"/>
      <c r="R37" s="1"/>
      <c r="S37" s="1"/>
      <c r="T37" s="1"/>
      <c r="U37" s="1"/>
      <c r="V37" s="1"/>
      <c r="W37" s="1"/>
      <c r="X37" s="1"/>
      <c r="Z37" s="1"/>
      <c r="AA37" s="2"/>
      <c r="AB37" s="1"/>
      <c r="AC37" s="1"/>
      <c r="AD37" s="1"/>
      <c r="AE37" s="1"/>
      <c r="AF37" s="1"/>
      <c r="AG37" s="1"/>
      <c r="AH37" s="1"/>
      <c r="AI37" s="1"/>
      <c r="AJ37" s="1"/>
      <c r="AK37" s="1"/>
      <c r="AL37" s="1"/>
      <c r="AM37" s="1"/>
      <c r="AN37" s="1"/>
    </row>
    <row r="38" spans="2:40" s="3" customFormat="1" ht="18" x14ac:dyDescent="0.25">
      <c r="B38" s="90" t="s">
        <v>199</v>
      </c>
      <c r="C38" s="90" t="s">
        <v>198</v>
      </c>
      <c r="D38" s="90" t="s">
        <v>202</v>
      </c>
      <c r="E38" s="1"/>
      <c r="F38" s="1"/>
      <c r="G38" s="1"/>
      <c r="H38" s="1"/>
      <c r="I38" s="1"/>
      <c r="J38" s="1"/>
      <c r="K38" s="1"/>
      <c r="L38" s="1"/>
      <c r="M38" s="1"/>
      <c r="N38" s="1"/>
      <c r="O38" s="1"/>
      <c r="P38" s="1"/>
      <c r="Q38" s="1"/>
      <c r="R38" s="1"/>
      <c r="S38" s="1"/>
      <c r="T38" s="1"/>
      <c r="U38" s="1"/>
      <c r="V38" s="1"/>
      <c r="W38" s="1"/>
      <c r="X38" s="1"/>
      <c r="Z38" s="1"/>
      <c r="AA38" s="2"/>
      <c r="AB38" s="1"/>
      <c r="AC38" s="1"/>
      <c r="AD38" s="1"/>
      <c r="AE38" s="1"/>
      <c r="AF38" s="1"/>
      <c r="AG38" s="1"/>
      <c r="AH38" s="1"/>
      <c r="AI38" s="1"/>
      <c r="AJ38" s="1"/>
      <c r="AK38" s="1"/>
      <c r="AL38" s="1"/>
      <c r="AM38" s="1"/>
      <c r="AN38" s="1"/>
    </row>
    <row r="39" spans="2:40" s="3" customFormat="1" ht="18" x14ac:dyDescent="0.25">
      <c r="B39" s="18" t="s">
        <v>197</v>
      </c>
      <c r="C39" s="18">
        <v>0</v>
      </c>
      <c r="D39" s="22">
        <f>C39*D46/C46</f>
        <v>0</v>
      </c>
      <c r="E39" s="1"/>
      <c r="F39" s="1"/>
      <c r="G39" s="1"/>
      <c r="H39" s="1"/>
      <c r="I39" s="1"/>
      <c r="J39" s="1"/>
      <c r="K39" s="1"/>
      <c r="L39" s="1"/>
      <c r="M39" s="1"/>
      <c r="N39" s="1"/>
      <c r="O39" s="1"/>
      <c r="P39" s="1"/>
      <c r="Q39" s="1"/>
      <c r="R39" s="1"/>
      <c r="S39" s="1"/>
      <c r="T39" s="1"/>
      <c r="U39" s="1"/>
      <c r="V39" s="1"/>
      <c r="W39" s="1"/>
      <c r="X39" s="1"/>
      <c r="Z39" s="1"/>
      <c r="AA39" s="2"/>
      <c r="AB39" s="1"/>
      <c r="AC39" s="1"/>
      <c r="AD39" s="1"/>
      <c r="AE39" s="1"/>
      <c r="AF39" s="1"/>
      <c r="AG39" s="1"/>
      <c r="AH39" s="1"/>
      <c r="AI39" s="1"/>
      <c r="AJ39" s="1"/>
      <c r="AK39" s="1"/>
      <c r="AL39" s="1"/>
      <c r="AM39" s="1"/>
      <c r="AN39" s="1"/>
    </row>
    <row r="40" spans="2:40" ht="18" x14ac:dyDescent="0.25">
      <c r="B40" s="18" t="s">
        <v>196</v>
      </c>
      <c r="C40" s="18">
        <v>1</v>
      </c>
      <c r="D40" s="22">
        <f>C40*D46/C46</f>
        <v>3.3333333333333333E-2</v>
      </c>
    </row>
    <row r="41" spans="2:40" ht="18" x14ac:dyDescent="0.25">
      <c r="B41" s="18" t="s">
        <v>52</v>
      </c>
      <c r="C41" s="18">
        <v>4</v>
      </c>
      <c r="D41" s="22">
        <f>C41*D46/C46</f>
        <v>0.13333333333333333</v>
      </c>
    </row>
    <row r="42" spans="2:40" ht="18" x14ac:dyDescent="0.25">
      <c r="B42" s="18" t="s">
        <v>7</v>
      </c>
      <c r="C42" s="18">
        <v>6</v>
      </c>
      <c r="D42" s="22">
        <f>C42*D46/C46</f>
        <v>0.2</v>
      </c>
    </row>
    <row r="43" spans="2:40" ht="18" x14ac:dyDescent="0.25">
      <c r="B43" s="18" t="s">
        <v>21</v>
      </c>
      <c r="C43" s="18">
        <v>11</v>
      </c>
      <c r="D43" s="22">
        <f>C43*D46/C46</f>
        <v>0.36666666666666664</v>
      </c>
    </row>
    <row r="44" spans="2:40" ht="18" x14ac:dyDescent="0.25">
      <c r="B44" s="18" t="s">
        <v>335</v>
      </c>
      <c r="C44" s="18">
        <v>4</v>
      </c>
      <c r="D44" s="22">
        <f>C44*D46/C46</f>
        <v>0.13333333333333333</v>
      </c>
    </row>
    <row r="45" spans="2:40" ht="18" x14ac:dyDescent="0.25">
      <c r="B45" s="18" t="s">
        <v>336</v>
      </c>
      <c r="C45" s="18">
        <v>4</v>
      </c>
      <c r="D45" s="22">
        <f>C45*D46/C46</f>
        <v>0.13333333333333333</v>
      </c>
    </row>
    <row r="46" spans="2:40" ht="18" x14ac:dyDescent="0.25">
      <c r="B46" s="90" t="s">
        <v>194</v>
      </c>
      <c r="C46" s="90">
        <f>SUM(C39:C45)</f>
        <v>30</v>
      </c>
      <c r="D46" s="91">
        <v>1</v>
      </c>
    </row>
  </sheetData>
  <mergeCells count="1">
    <mergeCell ref="B37:D37"/>
  </mergeCells>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4"/>
  <sheetViews>
    <sheetView topLeftCell="A6" workbookViewId="0">
      <selection activeCell="M12" sqref="M12"/>
    </sheetView>
  </sheetViews>
  <sheetFormatPr defaultRowHeight="15" x14ac:dyDescent="0.25"/>
  <cols>
    <col min="1" max="1" width="45.85546875" customWidth="1"/>
    <col min="2" max="9" width="18" customWidth="1"/>
    <col min="10" max="10" width="7" customWidth="1"/>
  </cols>
  <sheetData>
    <row r="1" spans="1:10" ht="15.75" thickBot="1" x14ac:dyDescent="0.3">
      <c r="A1" t="s">
        <v>666</v>
      </c>
    </row>
    <row r="2" spans="1:10" ht="15.75" thickBot="1" x14ac:dyDescent="0.3">
      <c r="A2" s="118"/>
      <c r="B2" s="369" t="s">
        <v>157</v>
      </c>
      <c r="C2" s="370"/>
      <c r="D2" s="370"/>
      <c r="E2" s="370"/>
      <c r="F2" s="370"/>
      <c r="G2" s="370"/>
      <c r="H2" s="370"/>
      <c r="I2" s="370"/>
      <c r="J2" s="371"/>
    </row>
    <row r="3" spans="1:10" ht="15.75" thickBot="1" x14ac:dyDescent="0.3">
      <c r="A3" s="191" t="s">
        <v>625</v>
      </c>
      <c r="B3" s="192" t="s">
        <v>321</v>
      </c>
      <c r="C3" s="193" t="s">
        <v>320</v>
      </c>
      <c r="D3" s="193" t="s">
        <v>318</v>
      </c>
      <c r="E3" s="193" t="s">
        <v>332</v>
      </c>
      <c r="F3" s="193" t="s">
        <v>627</v>
      </c>
      <c r="G3" s="194" t="s">
        <v>589</v>
      </c>
      <c r="H3" s="194" t="s">
        <v>588</v>
      </c>
      <c r="I3" s="194" t="s">
        <v>328</v>
      </c>
      <c r="J3" s="195" t="s">
        <v>366</v>
      </c>
    </row>
    <row r="4" spans="1:10" x14ac:dyDescent="0.25">
      <c r="A4" s="114" t="s">
        <v>642</v>
      </c>
      <c r="B4" s="189">
        <v>1</v>
      </c>
      <c r="C4" s="123"/>
      <c r="D4" s="123">
        <v>4</v>
      </c>
      <c r="E4" s="123"/>
      <c r="F4" s="123">
        <v>1</v>
      </c>
      <c r="G4" s="188"/>
      <c r="H4" s="188"/>
      <c r="I4" s="188"/>
      <c r="J4" s="199">
        <f>SUM(B4:I4)</f>
        <v>6</v>
      </c>
    </row>
    <row r="5" spans="1:10" x14ac:dyDescent="0.25">
      <c r="A5" s="114" t="s">
        <v>178</v>
      </c>
      <c r="B5" s="189"/>
      <c r="C5" s="123">
        <v>1</v>
      </c>
      <c r="D5" s="123">
        <v>5</v>
      </c>
      <c r="E5" s="123">
        <v>1</v>
      </c>
      <c r="F5" s="123"/>
      <c r="G5" s="188">
        <v>2</v>
      </c>
      <c r="H5" s="188"/>
      <c r="I5" s="188"/>
      <c r="J5" s="199">
        <f t="shared" ref="J5:J13" si="0">SUM(B5:I5)</f>
        <v>9</v>
      </c>
    </row>
    <row r="6" spans="1:10" x14ac:dyDescent="0.25">
      <c r="A6" s="114" t="s">
        <v>315</v>
      </c>
      <c r="B6" s="189">
        <v>1</v>
      </c>
      <c r="C6" s="123"/>
      <c r="D6" s="123"/>
      <c r="E6" s="123"/>
      <c r="F6" s="123"/>
      <c r="G6" s="188"/>
      <c r="H6" s="188"/>
      <c r="I6" s="188"/>
      <c r="J6" s="199">
        <f t="shared" si="0"/>
        <v>1</v>
      </c>
    </row>
    <row r="7" spans="1:10" x14ac:dyDescent="0.25">
      <c r="A7" s="114" t="s">
        <v>190</v>
      </c>
      <c r="B7" s="189">
        <v>1</v>
      </c>
      <c r="C7" s="123"/>
      <c r="D7" s="123"/>
      <c r="E7" s="123"/>
      <c r="F7" s="123"/>
      <c r="G7" s="188"/>
      <c r="H7" s="188">
        <v>1</v>
      </c>
      <c r="I7" s="188"/>
      <c r="J7" s="199">
        <f t="shared" si="0"/>
        <v>2</v>
      </c>
    </row>
    <row r="8" spans="1:10" x14ac:dyDescent="0.25">
      <c r="A8" s="114" t="s">
        <v>184</v>
      </c>
      <c r="B8" s="189"/>
      <c r="C8" s="123"/>
      <c r="D8" s="123">
        <v>1</v>
      </c>
      <c r="E8" s="123"/>
      <c r="F8" s="123"/>
      <c r="G8" s="188"/>
      <c r="H8" s="188"/>
      <c r="I8" s="188"/>
      <c r="J8" s="199">
        <f t="shared" si="0"/>
        <v>1</v>
      </c>
    </row>
    <row r="9" spans="1:10" x14ac:dyDescent="0.25">
      <c r="A9" s="190" t="s">
        <v>606</v>
      </c>
      <c r="B9" s="189"/>
      <c r="C9" s="123">
        <v>1</v>
      </c>
      <c r="D9" s="123"/>
      <c r="E9" s="123"/>
      <c r="F9" s="123"/>
      <c r="G9" s="188"/>
      <c r="H9" s="188"/>
      <c r="I9" s="188"/>
      <c r="J9" s="199">
        <f t="shared" si="0"/>
        <v>1</v>
      </c>
    </row>
    <row r="10" spans="1:10" x14ac:dyDescent="0.25">
      <c r="A10" s="190" t="s">
        <v>641</v>
      </c>
      <c r="B10" s="189"/>
      <c r="C10" s="123"/>
      <c r="D10" s="123">
        <v>2</v>
      </c>
      <c r="E10" s="123"/>
      <c r="F10" s="123"/>
      <c r="G10" s="188"/>
      <c r="H10" s="188"/>
      <c r="I10" s="188"/>
      <c r="J10" s="199">
        <f t="shared" si="0"/>
        <v>2</v>
      </c>
    </row>
    <row r="11" spans="1:10" x14ac:dyDescent="0.25">
      <c r="A11" s="190" t="s">
        <v>772</v>
      </c>
      <c r="B11" s="189"/>
      <c r="C11" s="123"/>
      <c r="D11" s="123">
        <v>1</v>
      </c>
      <c r="E11" s="123"/>
      <c r="F11" s="123"/>
      <c r="G11" s="188"/>
      <c r="H11" s="188"/>
      <c r="I11" s="188"/>
      <c r="J11" s="199">
        <v>1</v>
      </c>
    </row>
    <row r="12" spans="1:10" x14ac:dyDescent="0.25">
      <c r="A12" s="190" t="s">
        <v>775</v>
      </c>
      <c r="B12" s="189"/>
      <c r="C12" s="123"/>
      <c r="D12" s="123"/>
      <c r="E12" s="123"/>
      <c r="F12" s="123"/>
      <c r="G12" s="188">
        <v>1</v>
      </c>
      <c r="H12" s="188"/>
      <c r="I12" s="188"/>
      <c r="J12" s="199">
        <v>1</v>
      </c>
    </row>
    <row r="13" spans="1:10" ht="15.75" thickBot="1" x14ac:dyDescent="0.3">
      <c r="A13" s="190" t="s">
        <v>665</v>
      </c>
      <c r="B13" s="189">
        <v>1</v>
      </c>
      <c r="C13" s="123"/>
      <c r="D13" s="123">
        <v>6</v>
      </c>
      <c r="E13" s="123"/>
      <c r="F13" s="123"/>
      <c r="G13" s="188"/>
      <c r="H13" s="188"/>
      <c r="I13" s="188"/>
      <c r="J13" s="199">
        <f t="shared" si="0"/>
        <v>7</v>
      </c>
    </row>
    <row r="14" spans="1:10" ht="15.75" thickBot="1" x14ac:dyDescent="0.3">
      <c r="A14" s="196" t="s">
        <v>194</v>
      </c>
      <c r="B14" s="197">
        <f>SUM(B4:B13)</f>
        <v>4</v>
      </c>
      <c r="C14" s="197">
        <f>SUM(C4:C13)</f>
        <v>2</v>
      </c>
      <c r="D14" s="197">
        <f>SUM(D4:D13)</f>
        <v>19</v>
      </c>
      <c r="E14" s="197">
        <f>SUM(E4:E13)</f>
        <v>1</v>
      </c>
      <c r="F14" s="197">
        <f>SUM(F4:F13)</f>
        <v>1</v>
      </c>
      <c r="G14" s="197"/>
      <c r="H14" s="197">
        <v>1</v>
      </c>
      <c r="I14" s="197">
        <f>SUM(I4:I13)</f>
        <v>0</v>
      </c>
      <c r="J14" s="198">
        <f>SUM(J4:J13)</f>
        <v>31</v>
      </c>
    </row>
  </sheetData>
  <sortState xmlns:xlrd2="http://schemas.microsoft.com/office/spreadsheetml/2017/richdata2" ref="A1:R13">
    <sortCondition descending="1" ref="J1"/>
  </sortState>
  <mergeCells count="1">
    <mergeCell ref="B2:J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32"/>
  <sheetViews>
    <sheetView topLeftCell="A6" zoomScale="88" zoomScaleNormal="92" workbookViewId="0">
      <selection activeCell="J46" sqref="J46"/>
    </sheetView>
  </sheetViews>
  <sheetFormatPr defaultRowHeight="15" x14ac:dyDescent="0.25"/>
  <cols>
    <col min="1" max="1" width="48.5703125" bestFit="1" customWidth="1"/>
    <col min="2" max="2" width="11.85546875" customWidth="1"/>
    <col min="3" max="3" width="12.28515625" customWidth="1"/>
    <col min="4" max="4" width="21.5703125" customWidth="1"/>
    <col min="5" max="5" width="30.5703125" bestFit="1" customWidth="1"/>
    <col min="6" max="6" width="21" customWidth="1"/>
    <col min="7" max="7" width="25.5703125" customWidth="1"/>
    <col min="8" max="8" width="16.42578125" customWidth="1"/>
    <col min="9" max="9" width="23.28515625" customWidth="1"/>
    <col min="10" max="10" width="29.42578125" customWidth="1"/>
    <col min="11" max="11" width="21.85546875" customWidth="1"/>
    <col min="12" max="12" width="19.28515625" bestFit="1" customWidth="1"/>
    <col min="13" max="13" width="32.85546875" bestFit="1" customWidth="1"/>
    <col min="14" max="14" width="28.85546875" bestFit="1" customWidth="1"/>
    <col min="15" max="15" width="10.5703125" bestFit="1" customWidth="1"/>
    <col min="16" max="16" width="19.28515625" bestFit="1" customWidth="1"/>
    <col min="17" max="17" width="33.42578125" bestFit="1" customWidth="1"/>
    <col min="18" max="18" width="14" bestFit="1" customWidth="1"/>
    <col min="19" max="19" width="10.42578125" bestFit="1" customWidth="1"/>
    <col min="20" max="20" width="31.28515625" bestFit="1" customWidth="1"/>
    <col min="21" max="21" width="18.5703125" bestFit="1" customWidth="1"/>
    <col min="22" max="22" width="51.7109375" bestFit="1" customWidth="1"/>
    <col min="23" max="23" width="10.5703125" bestFit="1" customWidth="1"/>
    <col min="24" max="24" width="56.5703125" bestFit="1" customWidth="1"/>
    <col min="25" max="25" width="17.5703125" bestFit="1" customWidth="1"/>
    <col min="26" max="26" width="22.28515625" bestFit="1" customWidth="1"/>
    <col min="27" max="27" width="14.7109375" bestFit="1" customWidth="1"/>
    <col min="28" max="28" width="19.28515625" bestFit="1" customWidth="1"/>
    <col min="29" max="29" width="20.5703125" bestFit="1" customWidth="1"/>
    <col min="30" max="30" width="10.5703125" bestFit="1" customWidth="1"/>
    <col min="31" max="31" width="18.28515625" bestFit="1" customWidth="1"/>
    <col min="32" max="32" width="19.28515625" bestFit="1" customWidth="1"/>
    <col min="33" max="33" width="25.140625" bestFit="1" customWidth="1"/>
    <col min="34" max="34" width="17.5703125" bestFit="1" customWidth="1"/>
  </cols>
  <sheetData>
    <row r="1" spans="1:12" ht="15.75" thickBot="1" x14ac:dyDescent="0.3">
      <c r="A1" s="106" t="s">
        <v>494</v>
      </c>
    </row>
    <row r="5" spans="1:12" ht="15.75" x14ac:dyDescent="0.25">
      <c r="A5" s="322" t="s">
        <v>667</v>
      </c>
      <c r="B5" s="372" t="s">
        <v>214</v>
      </c>
      <c r="C5" s="373"/>
      <c r="D5" s="373"/>
      <c r="E5" s="373"/>
      <c r="F5" s="373"/>
      <c r="G5" s="373"/>
      <c r="H5" s="373"/>
      <c r="I5" s="373"/>
      <c r="J5" s="373"/>
      <c r="K5" s="373"/>
      <c r="L5" s="373"/>
    </row>
    <row r="6" spans="1:12" ht="15.75" x14ac:dyDescent="0.25">
      <c r="A6" s="323"/>
      <c r="B6" s="324" t="s">
        <v>211</v>
      </c>
      <c r="C6" s="324" t="s">
        <v>212</v>
      </c>
      <c r="D6" s="324" t="s">
        <v>488</v>
      </c>
      <c r="E6" s="324" t="s">
        <v>492</v>
      </c>
      <c r="F6" s="324" t="s">
        <v>674</v>
      </c>
      <c r="G6" s="324" t="s">
        <v>675</v>
      </c>
      <c r="H6" s="324" t="s">
        <v>624</v>
      </c>
      <c r="I6" s="324" t="s">
        <v>777</v>
      </c>
      <c r="J6" s="324" t="s">
        <v>776</v>
      </c>
      <c r="K6" s="324" t="s">
        <v>237</v>
      </c>
      <c r="L6" s="324" t="s">
        <v>194</v>
      </c>
    </row>
    <row r="7" spans="1:12" ht="15.75" x14ac:dyDescent="0.25">
      <c r="A7" s="325" t="s">
        <v>462</v>
      </c>
      <c r="B7" s="326"/>
      <c r="C7" s="326">
        <v>3</v>
      </c>
      <c r="D7" s="326">
        <v>1</v>
      </c>
      <c r="E7" s="326"/>
      <c r="F7" s="326"/>
      <c r="G7" s="326"/>
      <c r="H7" s="326"/>
      <c r="I7" s="326">
        <v>1</v>
      </c>
      <c r="J7" s="326"/>
      <c r="K7" s="326"/>
      <c r="L7" s="326">
        <f t="shared" ref="L7:L16" si="0">SUM(B7:K7)</f>
        <v>5</v>
      </c>
    </row>
    <row r="8" spans="1:12" ht="15.75" x14ac:dyDescent="0.25">
      <c r="A8" s="325" t="s">
        <v>477</v>
      </c>
      <c r="B8" s="326"/>
      <c r="C8" s="326"/>
      <c r="D8" s="326"/>
      <c r="E8" s="326"/>
      <c r="F8" s="326"/>
      <c r="G8" s="326">
        <v>7</v>
      </c>
      <c r="H8" s="326"/>
      <c r="I8" s="326"/>
      <c r="J8" s="326"/>
      <c r="K8" s="326"/>
      <c r="L8" s="326">
        <f t="shared" si="0"/>
        <v>7</v>
      </c>
    </row>
    <row r="9" spans="1:12" ht="15.75" x14ac:dyDescent="0.25">
      <c r="A9" s="325" t="s">
        <v>478</v>
      </c>
      <c r="B9" s="326">
        <v>4</v>
      </c>
      <c r="C9" s="326">
        <v>1</v>
      </c>
      <c r="D9" s="326"/>
      <c r="E9" s="326"/>
      <c r="F9" s="326"/>
      <c r="G9" s="326"/>
      <c r="H9" s="326"/>
      <c r="I9" s="326"/>
      <c r="J9" s="326"/>
      <c r="K9" s="326">
        <v>1</v>
      </c>
      <c r="L9" s="326">
        <f t="shared" si="0"/>
        <v>6</v>
      </c>
    </row>
    <row r="10" spans="1:12" ht="15.75" x14ac:dyDescent="0.25">
      <c r="A10" s="325" t="s">
        <v>484</v>
      </c>
      <c r="B10" s="326"/>
      <c r="C10" s="326">
        <v>1</v>
      </c>
      <c r="D10" s="326"/>
      <c r="E10" s="326">
        <v>1</v>
      </c>
      <c r="F10" s="326"/>
      <c r="G10" s="326"/>
      <c r="H10" s="326"/>
      <c r="I10" s="326"/>
      <c r="J10" s="326"/>
      <c r="K10" s="326"/>
      <c r="L10" s="326">
        <f t="shared" si="0"/>
        <v>2</v>
      </c>
    </row>
    <row r="11" spans="1:12" ht="15.75" x14ac:dyDescent="0.25">
      <c r="A11" s="325" t="s">
        <v>481</v>
      </c>
      <c r="B11" s="326">
        <v>2</v>
      </c>
      <c r="C11" s="326"/>
      <c r="D11" s="326"/>
      <c r="E11" s="326"/>
      <c r="F11" s="326"/>
      <c r="G11" s="326"/>
      <c r="H11" s="326"/>
      <c r="I11" s="326"/>
      <c r="J11" s="326"/>
      <c r="K11" s="326"/>
      <c r="L11" s="326">
        <f t="shared" si="0"/>
        <v>2</v>
      </c>
    </row>
    <row r="12" spans="1:12" ht="15.75" x14ac:dyDescent="0.25">
      <c r="A12" s="325" t="s">
        <v>672</v>
      </c>
      <c r="B12" s="326">
        <v>1</v>
      </c>
      <c r="C12" s="326"/>
      <c r="D12" s="326"/>
      <c r="E12" s="326"/>
      <c r="F12" s="326"/>
      <c r="G12" s="326"/>
      <c r="H12" s="326"/>
      <c r="I12" s="326"/>
      <c r="J12" s="326"/>
      <c r="K12" s="326"/>
      <c r="L12" s="326">
        <f t="shared" si="0"/>
        <v>1</v>
      </c>
    </row>
    <row r="13" spans="1:12" ht="15.75" x14ac:dyDescent="0.25">
      <c r="A13" s="325" t="s">
        <v>673</v>
      </c>
      <c r="B13" s="326"/>
      <c r="C13" s="326"/>
      <c r="D13" s="326">
        <v>1</v>
      </c>
      <c r="E13" s="326"/>
      <c r="F13" s="326"/>
      <c r="G13" s="326"/>
      <c r="H13" s="326"/>
      <c r="I13" s="326"/>
      <c r="J13" s="326"/>
      <c r="K13" s="326"/>
      <c r="L13" s="326">
        <f t="shared" si="0"/>
        <v>1</v>
      </c>
    </row>
    <row r="14" spans="1:12" ht="15.75" x14ac:dyDescent="0.25">
      <c r="A14" s="325" t="s">
        <v>778</v>
      </c>
      <c r="B14" s="326"/>
      <c r="C14" s="326"/>
      <c r="D14" s="326"/>
      <c r="E14" s="326"/>
      <c r="F14" s="326"/>
      <c r="G14" s="326"/>
      <c r="H14" s="326"/>
      <c r="I14" s="326"/>
      <c r="J14" s="326">
        <v>1</v>
      </c>
      <c r="K14" s="326"/>
      <c r="L14" s="326">
        <v>1</v>
      </c>
    </row>
    <row r="15" spans="1:12" ht="15.75" x14ac:dyDescent="0.25">
      <c r="A15" s="325" t="s">
        <v>476</v>
      </c>
      <c r="B15" s="326">
        <v>2</v>
      </c>
      <c r="C15" s="326">
        <v>1</v>
      </c>
      <c r="D15" s="326"/>
      <c r="E15" s="326"/>
      <c r="F15" s="326">
        <v>2</v>
      </c>
      <c r="G15" s="326"/>
      <c r="H15" s="326">
        <v>1</v>
      </c>
      <c r="I15" s="326"/>
      <c r="J15" s="326"/>
      <c r="K15" s="326"/>
      <c r="L15" s="326">
        <f t="shared" si="0"/>
        <v>6</v>
      </c>
    </row>
    <row r="16" spans="1:12" ht="15.75" x14ac:dyDescent="0.25">
      <c r="A16" s="327" t="s">
        <v>194</v>
      </c>
      <c r="B16" s="324">
        <f>SUM(B7:B15)</f>
        <v>9</v>
      </c>
      <c r="C16" s="324">
        <f>SUM(C7:C15)</f>
        <v>6</v>
      </c>
      <c r="D16" s="324">
        <f>SUM(D7:D15)</f>
        <v>2</v>
      </c>
      <c r="E16" s="324">
        <f>SUM(E7:E15)</f>
        <v>1</v>
      </c>
      <c r="F16" s="324">
        <v>2</v>
      </c>
      <c r="G16" s="324">
        <v>7</v>
      </c>
      <c r="H16" s="324">
        <f>SUM(H7:H15)</f>
        <v>1</v>
      </c>
      <c r="I16" s="324">
        <v>1</v>
      </c>
      <c r="J16" s="324">
        <v>1</v>
      </c>
      <c r="K16" s="324">
        <f>SUM(K7:K15)</f>
        <v>1</v>
      </c>
      <c r="L16" s="434">
        <f>SUM(B16:K16)</f>
        <v>31</v>
      </c>
    </row>
    <row r="17" spans="1:12" x14ac:dyDescent="0.25">
      <c r="A17" s="173"/>
      <c r="B17" s="124"/>
      <c r="C17" s="124"/>
      <c r="D17" s="124"/>
      <c r="E17" s="124"/>
      <c r="F17" s="124"/>
      <c r="G17" s="124"/>
      <c r="H17" s="124"/>
      <c r="I17" s="124"/>
      <c r="J17" s="124"/>
      <c r="K17" s="124"/>
      <c r="L17" s="124"/>
    </row>
    <row r="19" spans="1:12" x14ac:dyDescent="0.25">
      <c r="L19" s="299"/>
    </row>
    <row r="21" spans="1:12" x14ac:dyDescent="0.25">
      <c r="B21" s="308"/>
      <c r="C21" s="308"/>
    </row>
    <row r="22" spans="1:12" x14ac:dyDescent="0.25">
      <c r="B22" s="308"/>
      <c r="C22" s="308"/>
    </row>
    <row r="23" spans="1:12" x14ac:dyDescent="0.25">
      <c r="B23" s="308"/>
      <c r="C23" s="308"/>
    </row>
    <row r="24" spans="1:12" x14ac:dyDescent="0.25">
      <c r="B24" s="308"/>
      <c r="C24" s="308"/>
    </row>
    <row r="25" spans="1:12" x14ac:dyDescent="0.25">
      <c r="B25" s="308"/>
      <c r="C25" s="308"/>
      <c r="F25" s="307"/>
    </row>
    <row r="26" spans="1:12" x14ac:dyDescent="0.25">
      <c r="B26" s="308"/>
      <c r="F26" s="307"/>
    </row>
    <row r="27" spans="1:12" x14ac:dyDescent="0.25">
      <c r="B27" s="308"/>
      <c r="F27" s="307"/>
    </row>
    <row r="28" spans="1:12" x14ac:dyDescent="0.25">
      <c r="F28" s="307"/>
    </row>
    <row r="29" spans="1:12" x14ac:dyDescent="0.25">
      <c r="F29" s="307"/>
    </row>
    <row r="30" spans="1:12" x14ac:dyDescent="0.25">
      <c r="F30" s="307"/>
    </row>
    <row r="31" spans="1:12" x14ac:dyDescent="0.25">
      <c r="F31" s="307"/>
      <c r="G31" s="307"/>
    </row>
    <row r="32" spans="1:12" x14ac:dyDescent="0.25">
      <c r="F32" s="307"/>
      <c r="G32" s="307"/>
    </row>
  </sheetData>
  <mergeCells count="1">
    <mergeCell ref="B5:L5"/>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0DCF2-44E1-429D-988E-DDE3BB455EE1}">
  <dimension ref="A1:C41"/>
  <sheetViews>
    <sheetView topLeftCell="A27" workbookViewId="0">
      <selection activeCell="C41" sqref="C41"/>
    </sheetView>
  </sheetViews>
  <sheetFormatPr defaultRowHeight="15" x14ac:dyDescent="0.25"/>
  <cols>
    <col min="1" max="1" width="31.85546875" style="355" customWidth="1"/>
    <col min="2" max="2" width="91.7109375" customWidth="1"/>
    <col min="3" max="3" width="54.7109375" style="355" customWidth="1"/>
  </cols>
  <sheetData>
    <row r="1" spans="1:3" x14ac:dyDescent="0.25">
      <c r="A1" s="354" t="s">
        <v>338</v>
      </c>
      <c r="B1" s="96" t="s">
        <v>285</v>
      </c>
      <c r="C1" s="356" t="s">
        <v>480</v>
      </c>
    </row>
    <row r="2" spans="1:3" ht="60" x14ac:dyDescent="0.25">
      <c r="A2" s="355" t="s">
        <v>178</v>
      </c>
      <c r="B2" s="300" t="s">
        <v>732</v>
      </c>
      <c r="C2" s="355" t="s">
        <v>633</v>
      </c>
    </row>
    <row r="3" spans="1:3" ht="60" x14ac:dyDescent="0.25">
      <c r="A3" s="355" t="s">
        <v>178</v>
      </c>
      <c r="B3" s="300" t="s">
        <v>734</v>
      </c>
      <c r="C3" s="355" t="s">
        <v>671</v>
      </c>
    </row>
    <row r="4" spans="1:3" ht="75" x14ac:dyDescent="0.25">
      <c r="A4" s="355" t="s">
        <v>178</v>
      </c>
      <c r="B4" s="353" t="s">
        <v>563</v>
      </c>
      <c r="C4" s="355" t="s">
        <v>635</v>
      </c>
    </row>
    <row r="5" spans="1:3" ht="60" x14ac:dyDescent="0.25">
      <c r="A5" s="355" t="s">
        <v>178</v>
      </c>
      <c r="B5" s="300" t="s">
        <v>733</v>
      </c>
      <c r="C5" s="355" t="s">
        <v>671</v>
      </c>
    </row>
    <row r="6" spans="1:3" ht="30" x14ac:dyDescent="0.25">
      <c r="A6" s="355" t="s">
        <v>178</v>
      </c>
      <c r="B6" s="300" t="s">
        <v>735</v>
      </c>
      <c r="C6" s="355" t="s">
        <v>632</v>
      </c>
    </row>
    <row r="7" spans="1:3" ht="60" x14ac:dyDescent="0.25">
      <c r="A7" s="355" t="s">
        <v>178</v>
      </c>
      <c r="B7" s="300" t="s">
        <v>736</v>
      </c>
      <c r="C7" s="355" t="s">
        <v>632</v>
      </c>
    </row>
    <row r="8" spans="1:3" ht="105" x14ac:dyDescent="0.25">
      <c r="A8" s="355" t="s">
        <v>178</v>
      </c>
      <c r="B8" s="300" t="s">
        <v>737</v>
      </c>
      <c r="C8" s="355" t="s">
        <v>633</v>
      </c>
    </row>
    <row r="9" spans="1:3" ht="60" x14ac:dyDescent="0.25">
      <c r="A9" s="355" t="s">
        <v>178</v>
      </c>
      <c r="B9" s="300" t="s">
        <v>738</v>
      </c>
      <c r="C9" s="355" t="s">
        <v>671</v>
      </c>
    </row>
    <row r="10" spans="1:3" ht="60" x14ac:dyDescent="0.25">
      <c r="A10" s="355" t="s">
        <v>178</v>
      </c>
      <c r="B10" s="300" t="s">
        <v>739</v>
      </c>
      <c r="C10" s="355" t="s">
        <v>671</v>
      </c>
    </row>
    <row r="11" spans="1:3" x14ac:dyDescent="0.25">
      <c r="A11" s="354" t="s">
        <v>338</v>
      </c>
      <c r="B11" s="96" t="s">
        <v>285</v>
      </c>
      <c r="C11" s="356" t="s">
        <v>480</v>
      </c>
    </row>
    <row r="12" spans="1:3" ht="105" x14ac:dyDescent="0.25">
      <c r="A12" s="355" t="s">
        <v>642</v>
      </c>
      <c r="B12" s="353" t="s">
        <v>740</v>
      </c>
      <c r="C12" s="355" t="s">
        <v>631</v>
      </c>
    </row>
    <row r="13" spans="1:3" ht="45" x14ac:dyDescent="0.25">
      <c r="A13" s="355" t="s">
        <v>642</v>
      </c>
      <c r="B13" s="300" t="s">
        <v>741</v>
      </c>
      <c r="C13" s="355" t="s">
        <v>632</v>
      </c>
    </row>
    <row r="14" spans="1:3" ht="30" x14ac:dyDescent="0.25">
      <c r="A14" s="355" t="s">
        <v>642</v>
      </c>
      <c r="B14" s="300" t="s">
        <v>742</v>
      </c>
      <c r="C14" s="355" t="s">
        <v>631</v>
      </c>
    </row>
    <row r="15" spans="1:3" ht="45" x14ac:dyDescent="0.25">
      <c r="A15" s="355" t="s">
        <v>642</v>
      </c>
      <c r="B15" s="300" t="s">
        <v>744</v>
      </c>
      <c r="C15" s="355" t="s">
        <v>634</v>
      </c>
    </row>
    <row r="16" spans="1:3" ht="60" x14ac:dyDescent="0.25">
      <c r="A16" s="427" t="s">
        <v>642</v>
      </c>
      <c r="B16" s="430" t="s">
        <v>752</v>
      </c>
      <c r="C16" s="355" t="s">
        <v>631</v>
      </c>
    </row>
    <row r="17" spans="1:3" ht="30" x14ac:dyDescent="0.25">
      <c r="A17" s="355" t="s">
        <v>642</v>
      </c>
      <c r="B17" s="300" t="s">
        <v>743</v>
      </c>
      <c r="C17" s="355" t="s">
        <v>671</v>
      </c>
    </row>
    <row r="18" spans="1:3" x14ac:dyDescent="0.25">
      <c r="A18" s="354" t="s">
        <v>338</v>
      </c>
      <c r="B18" s="96" t="s">
        <v>285</v>
      </c>
      <c r="C18" s="356" t="s">
        <v>480</v>
      </c>
    </row>
    <row r="19" spans="1:3" ht="60" x14ac:dyDescent="0.25">
      <c r="A19" s="355" t="s">
        <v>617</v>
      </c>
      <c r="B19" s="300" t="s">
        <v>745</v>
      </c>
      <c r="C19" s="355" t="s">
        <v>668</v>
      </c>
    </row>
    <row r="20" spans="1:3" x14ac:dyDescent="0.25">
      <c r="A20" s="355" t="s">
        <v>617</v>
      </c>
      <c r="B20" s="300" t="s">
        <v>580</v>
      </c>
      <c r="C20" s="355" t="s">
        <v>631</v>
      </c>
    </row>
    <row r="21" spans="1:3" x14ac:dyDescent="0.25">
      <c r="A21" s="354" t="s">
        <v>338</v>
      </c>
      <c r="B21" s="96" t="s">
        <v>285</v>
      </c>
      <c r="C21" s="356" t="s">
        <v>480</v>
      </c>
    </row>
    <row r="22" spans="1:3" ht="195" x14ac:dyDescent="0.25">
      <c r="A22" s="355" t="s">
        <v>611</v>
      </c>
      <c r="B22" s="353" t="s">
        <v>748</v>
      </c>
      <c r="C22" s="355" t="s">
        <v>671</v>
      </c>
    </row>
    <row r="23" spans="1:3" x14ac:dyDescent="0.25">
      <c r="A23" s="354" t="s">
        <v>338</v>
      </c>
      <c r="B23" s="96" t="s">
        <v>285</v>
      </c>
      <c r="C23" s="356" t="s">
        <v>480</v>
      </c>
    </row>
    <row r="24" spans="1:3" ht="30" x14ac:dyDescent="0.25">
      <c r="A24" s="355" t="s">
        <v>641</v>
      </c>
      <c r="B24" s="306" t="s">
        <v>746</v>
      </c>
      <c r="C24" s="355" t="s">
        <v>632</v>
      </c>
    </row>
    <row r="25" spans="1:3" ht="30" x14ac:dyDescent="0.25">
      <c r="A25" s="355" t="s">
        <v>641</v>
      </c>
      <c r="B25" s="306" t="s">
        <v>746</v>
      </c>
      <c r="C25" s="355" t="s">
        <v>632</v>
      </c>
    </row>
    <row r="26" spans="1:3" x14ac:dyDescent="0.25">
      <c r="A26" s="354" t="s">
        <v>338</v>
      </c>
      <c r="B26" s="96" t="s">
        <v>285</v>
      </c>
      <c r="C26" s="356" t="s">
        <v>480</v>
      </c>
    </row>
    <row r="27" spans="1:3" ht="30" x14ac:dyDescent="0.25">
      <c r="A27" s="355" t="s">
        <v>656</v>
      </c>
      <c r="B27" s="300" t="s">
        <v>661</v>
      </c>
      <c r="C27" s="355" t="s">
        <v>670</v>
      </c>
    </row>
    <row r="28" spans="1:3" ht="30" x14ac:dyDescent="0.25">
      <c r="A28" s="355" t="s">
        <v>656</v>
      </c>
      <c r="B28" s="300" t="s">
        <v>661</v>
      </c>
      <c r="C28" s="355" t="s">
        <v>670</v>
      </c>
    </row>
    <row r="29" spans="1:3" ht="30" x14ac:dyDescent="0.25">
      <c r="A29" s="355" t="s">
        <v>656</v>
      </c>
      <c r="B29" s="300" t="s">
        <v>661</v>
      </c>
      <c r="C29" s="355" t="s">
        <v>670</v>
      </c>
    </row>
    <row r="30" spans="1:3" ht="30" x14ac:dyDescent="0.25">
      <c r="A30" s="355" t="s">
        <v>656</v>
      </c>
      <c r="B30" s="300" t="s">
        <v>661</v>
      </c>
      <c r="C30" s="355" t="s">
        <v>670</v>
      </c>
    </row>
    <row r="31" spans="1:3" ht="30" x14ac:dyDescent="0.25">
      <c r="A31" s="355" t="s">
        <v>656</v>
      </c>
      <c r="B31" s="300" t="s">
        <v>661</v>
      </c>
      <c r="C31" s="355" t="s">
        <v>670</v>
      </c>
    </row>
    <row r="32" spans="1:3" ht="30" x14ac:dyDescent="0.25">
      <c r="A32" s="355" t="s">
        <v>656</v>
      </c>
      <c r="B32" s="300" t="s">
        <v>661</v>
      </c>
      <c r="C32" s="355" t="s">
        <v>670</v>
      </c>
    </row>
    <row r="33" spans="1:3" ht="30" x14ac:dyDescent="0.25">
      <c r="A33" s="355" t="s">
        <v>656</v>
      </c>
      <c r="B33" s="300" t="s">
        <v>661</v>
      </c>
      <c r="C33" s="355" t="s">
        <v>670</v>
      </c>
    </row>
    <row r="34" spans="1:3" x14ac:dyDescent="0.25">
      <c r="A34" s="354" t="s">
        <v>338</v>
      </c>
      <c r="B34" s="96" t="s">
        <v>285</v>
      </c>
      <c r="C34" s="356" t="s">
        <v>480</v>
      </c>
    </row>
    <row r="35" spans="1:3" ht="60" x14ac:dyDescent="0.25">
      <c r="A35" s="355" t="s">
        <v>619</v>
      </c>
      <c r="B35" s="300" t="s">
        <v>747</v>
      </c>
      <c r="C35" s="355" t="s">
        <v>634</v>
      </c>
    </row>
    <row r="36" spans="1:3" x14ac:dyDescent="0.25">
      <c r="A36" s="354" t="s">
        <v>338</v>
      </c>
      <c r="B36" s="96" t="s">
        <v>285</v>
      </c>
      <c r="C36" s="356" t="s">
        <v>480</v>
      </c>
    </row>
    <row r="37" spans="1:3" ht="90" x14ac:dyDescent="0.25">
      <c r="A37" s="355" t="s">
        <v>606</v>
      </c>
      <c r="B37" s="300" t="s">
        <v>749</v>
      </c>
      <c r="C37" s="355" t="s">
        <v>632</v>
      </c>
    </row>
    <row r="38" spans="1:3" x14ac:dyDescent="0.25">
      <c r="A38" s="354" t="s">
        <v>338</v>
      </c>
      <c r="B38" s="96" t="s">
        <v>285</v>
      </c>
      <c r="C38" s="356" t="s">
        <v>480</v>
      </c>
    </row>
    <row r="39" spans="1:3" ht="30" x14ac:dyDescent="0.25">
      <c r="A39" s="308" t="s">
        <v>761</v>
      </c>
      <c r="B39" s="300" t="s">
        <v>779</v>
      </c>
      <c r="C39" s="435" t="s">
        <v>631</v>
      </c>
    </row>
    <row r="40" spans="1:3" x14ac:dyDescent="0.25">
      <c r="A40" s="354" t="s">
        <v>338</v>
      </c>
      <c r="B40" s="96" t="s">
        <v>285</v>
      </c>
      <c r="C40" s="356" t="s">
        <v>480</v>
      </c>
    </row>
    <row r="41" spans="1:3" ht="75" x14ac:dyDescent="0.25">
      <c r="A41" s="433" t="s">
        <v>769</v>
      </c>
      <c r="B41" s="430" t="s">
        <v>754</v>
      </c>
      <c r="C41" t="s">
        <v>771</v>
      </c>
    </row>
  </sheetData>
  <sortState xmlns:xlrd2="http://schemas.microsoft.com/office/spreadsheetml/2017/richdata2" ref="A2:C37">
    <sortCondition ref="A1:A37"/>
  </sortState>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N61"/>
  <sheetViews>
    <sheetView topLeftCell="A40" zoomScaleNormal="100" workbookViewId="0">
      <selection activeCell="E60" sqref="E60"/>
    </sheetView>
  </sheetViews>
  <sheetFormatPr defaultColWidth="8.7109375" defaultRowHeight="12.75" x14ac:dyDescent="0.2"/>
  <cols>
    <col min="1" max="1" width="5.42578125" style="12" customWidth="1"/>
    <col min="2" max="2" width="16.140625" style="12" bestFit="1" customWidth="1"/>
    <col min="3" max="3" width="14.28515625" style="12" bestFit="1" customWidth="1"/>
    <col min="4" max="4" width="12.7109375" style="12" customWidth="1"/>
    <col min="5" max="5" width="10.7109375" style="12" bestFit="1" customWidth="1"/>
    <col min="6" max="6" width="16.140625" style="12" bestFit="1" customWidth="1"/>
    <col min="7" max="7" width="14.28515625" style="12" bestFit="1" customWidth="1"/>
    <col min="8" max="8" width="14.28515625" style="12" customWidth="1"/>
    <col min="9" max="9" width="8.7109375" style="12"/>
    <col min="10" max="10" width="11.28515625" style="12" bestFit="1" customWidth="1"/>
    <col min="11" max="12" width="12.7109375" style="12" bestFit="1" customWidth="1"/>
    <col min="13" max="13" width="12.7109375" style="12" customWidth="1"/>
    <col min="14" max="16384" width="8.7109375" style="12"/>
  </cols>
  <sheetData>
    <row r="2" spans="2:14" ht="18" x14ac:dyDescent="0.25">
      <c r="B2" s="377" t="s">
        <v>201</v>
      </c>
      <c r="C2" s="378"/>
      <c r="D2" s="379"/>
      <c r="F2" s="377" t="s">
        <v>200</v>
      </c>
      <c r="G2" s="378"/>
      <c r="H2" s="379"/>
    </row>
    <row r="3" spans="2:14" ht="18" x14ac:dyDescent="0.25">
      <c r="B3" s="15" t="s">
        <v>199</v>
      </c>
      <c r="C3" s="15" t="s">
        <v>198</v>
      </c>
      <c r="D3" s="15" t="s">
        <v>202</v>
      </c>
      <c r="F3" s="15" t="s">
        <v>199</v>
      </c>
      <c r="G3" s="15" t="s">
        <v>198</v>
      </c>
      <c r="H3" s="15" t="s">
        <v>202</v>
      </c>
      <c r="J3" s="12" t="s">
        <v>199</v>
      </c>
      <c r="K3" s="12">
        <v>2021</v>
      </c>
      <c r="L3" s="12">
        <v>2022</v>
      </c>
      <c r="M3" s="12">
        <v>2023</v>
      </c>
      <c r="N3" s="12">
        <v>2024</v>
      </c>
    </row>
    <row r="4" spans="2:14" ht="18" x14ac:dyDescent="0.25">
      <c r="B4" s="18" t="s">
        <v>507</v>
      </c>
      <c r="C4" s="18">
        <v>3</v>
      </c>
      <c r="D4" s="17">
        <f t="shared" ref="D4:D10" si="0">C4/$C$10</f>
        <v>8.8235294117647065E-2</v>
      </c>
      <c r="F4" s="18" t="s">
        <v>507</v>
      </c>
      <c r="G4" s="18">
        <v>1</v>
      </c>
      <c r="H4" s="17">
        <f t="shared" ref="H4:H10" si="1">G4/$G$10</f>
        <v>3.3333333333333333E-2</v>
      </c>
      <c r="J4" s="12" t="s">
        <v>196</v>
      </c>
      <c r="K4" s="28">
        <v>8.8235294117647065E-2</v>
      </c>
      <c r="L4" s="28">
        <f t="shared" ref="L4:L9" si="2">H16</f>
        <v>3.3333333333333333E-2</v>
      </c>
      <c r="M4" s="28">
        <f>E29</f>
        <v>3.2258064516129031E-2</v>
      </c>
      <c r="N4" s="28">
        <v>3.7999999999999999E-2</v>
      </c>
    </row>
    <row r="5" spans="2:14" ht="18" x14ac:dyDescent="0.25">
      <c r="B5" s="18" t="s">
        <v>52</v>
      </c>
      <c r="C5" s="18">
        <v>5</v>
      </c>
      <c r="D5" s="17">
        <f t="shared" si="0"/>
        <v>0.14705882352941177</v>
      </c>
      <c r="F5" s="18" t="s">
        <v>52</v>
      </c>
      <c r="G5" s="18">
        <v>2</v>
      </c>
      <c r="H5" s="17">
        <f t="shared" si="1"/>
        <v>6.6666666666666666E-2</v>
      </c>
      <c r="J5" s="12" t="s">
        <v>52</v>
      </c>
      <c r="K5" s="28">
        <v>0.14705882352941177</v>
      </c>
      <c r="L5" s="28">
        <f t="shared" si="2"/>
        <v>6.6666666666666666E-2</v>
      </c>
      <c r="M5" s="28">
        <f>E30</f>
        <v>0.16129032258064516</v>
      </c>
      <c r="N5" s="28">
        <v>0.23100000000000001</v>
      </c>
    </row>
    <row r="6" spans="2:14" ht="18" x14ac:dyDescent="0.25">
      <c r="B6" s="18" t="s">
        <v>7</v>
      </c>
      <c r="C6" s="18">
        <v>6</v>
      </c>
      <c r="D6" s="17">
        <f t="shared" si="0"/>
        <v>0.17647058823529413</v>
      </c>
      <c r="F6" s="18" t="s">
        <v>7</v>
      </c>
      <c r="G6" s="18">
        <v>9</v>
      </c>
      <c r="H6" s="17">
        <f t="shared" si="1"/>
        <v>0.3</v>
      </c>
      <c r="J6" s="12" t="s">
        <v>7</v>
      </c>
      <c r="K6" s="28">
        <v>0.17647058823529413</v>
      </c>
      <c r="L6" s="28">
        <f t="shared" si="2"/>
        <v>0.3</v>
      </c>
      <c r="M6" s="28">
        <f t="shared" ref="M6:M9" si="3">E31</f>
        <v>0.19354838709677419</v>
      </c>
      <c r="N6" s="28">
        <v>0.115</v>
      </c>
    </row>
    <row r="7" spans="2:14" ht="18" x14ac:dyDescent="0.25">
      <c r="B7" s="18" t="s">
        <v>21</v>
      </c>
      <c r="C7" s="18">
        <v>11</v>
      </c>
      <c r="D7" s="17">
        <f t="shared" si="0"/>
        <v>0.3235294117647059</v>
      </c>
      <c r="F7" s="18" t="s">
        <v>21</v>
      </c>
      <c r="G7" s="18">
        <v>9</v>
      </c>
      <c r="H7" s="17">
        <f t="shared" si="1"/>
        <v>0.3</v>
      </c>
      <c r="J7" s="12" t="s">
        <v>21</v>
      </c>
      <c r="K7" s="28">
        <v>0.3235294117647059</v>
      </c>
      <c r="L7" s="28">
        <f t="shared" si="2"/>
        <v>0.3</v>
      </c>
      <c r="M7" s="28">
        <f t="shared" si="3"/>
        <v>0.35483870967741937</v>
      </c>
      <c r="N7" s="28">
        <v>0.29599999999999999</v>
      </c>
    </row>
    <row r="8" spans="2:14" ht="18" x14ac:dyDescent="0.25">
      <c r="B8" s="18" t="s">
        <v>56</v>
      </c>
      <c r="C8" s="18">
        <v>6</v>
      </c>
      <c r="D8" s="17">
        <f t="shared" si="0"/>
        <v>0.17647058823529413</v>
      </c>
      <c r="F8" s="18" t="s">
        <v>56</v>
      </c>
      <c r="G8" s="18">
        <v>3</v>
      </c>
      <c r="H8" s="17">
        <f t="shared" si="1"/>
        <v>0.1</v>
      </c>
      <c r="J8" s="12" t="s">
        <v>56</v>
      </c>
      <c r="K8" s="28">
        <v>0.17647058823529413</v>
      </c>
      <c r="L8" s="28">
        <f t="shared" si="2"/>
        <v>0.1</v>
      </c>
      <c r="M8" s="28">
        <f t="shared" si="3"/>
        <v>0.12903225806451613</v>
      </c>
      <c r="N8" s="28">
        <v>3.7999999999999999E-2</v>
      </c>
    </row>
    <row r="9" spans="2:14" ht="18" x14ac:dyDescent="0.25">
      <c r="B9" s="18" t="s">
        <v>195</v>
      </c>
      <c r="C9" s="18">
        <v>3</v>
      </c>
      <c r="D9" s="17">
        <f t="shared" si="0"/>
        <v>8.8235294117647065E-2</v>
      </c>
      <c r="F9" s="18" t="s">
        <v>195</v>
      </c>
      <c r="G9" s="18">
        <v>6</v>
      </c>
      <c r="H9" s="17">
        <f t="shared" si="1"/>
        <v>0.2</v>
      </c>
      <c r="J9" s="12" t="s">
        <v>195</v>
      </c>
      <c r="K9" s="28">
        <v>8.8235294117647065E-2</v>
      </c>
      <c r="L9" s="28">
        <f t="shared" si="2"/>
        <v>0.2</v>
      </c>
      <c r="M9" s="28">
        <f t="shared" si="3"/>
        <v>0.12903225806451613</v>
      </c>
      <c r="N9" s="28">
        <v>0.29599999999999999</v>
      </c>
    </row>
    <row r="10" spans="2:14" ht="18" x14ac:dyDescent="0.25">
      <c r="B10" s="15" t="s">
        <v>194</v>
      </c>
      <c r="C10" s="15">
        <f>SUM(C4:C9)</f>
        <v>34</v>
      </c>
      <c r="D10" s="14">
        <f t="shared" si="0"/>
        <v>1</v>
      </c>
      <c r="F10" s="15" t="s">
        <v>194</v>
      </c>
      <c r="G10" s="15">
        <f>SUM(G4:G9)</f>
        <v>30</v>
      </c>
      <c r="H10" s="14">
        <f t="shared" si="1"/>
        <v>1</v>
      </c>
      <c r="K10" s="16">
        <f>SUM(K4:K9)</f>
        <v>1</v>
      </c>
      <c r="L10" s="16">
        <f>SUM(L4:L9)</f>
        <v>1</v>
      </c>
      <c r="M10" s="28">
        <f>SUM(M4:M9)</f>
        <v>1</v>
      </c>
      <c r="N10" s="28">
        <v>1</v>
      </c>
    </row>
    <row r="13" spans="2:14" x14ac:dyDescent="0.2">
      <c r="B13" s="12" t="s">
        <v>201</v>
      </c>
      <c r="F13" s="12" t="s">
        <v>200</v>
      </c>
    </row>
    <row r="14" spans="2:14" x14ac:dyDescent="0.2">
      <c r="B14" s="12" t="s">
        <v>199</v>
      </c>
      <c r="C14" s="12" t="s">
        <v>198</v>
      </c>
      <c r="D14" s="12">
        <v>2021</v>
      </c>
      <c r="F14" s="12" t="s">
        <v>199</v>
      </c>
      <c r="G14" s="12" t="s">
        <v>198</v>
      </c>
      <c r="H14" s="12">
        <v>2022</v>
      </c>
    </row>
    <row r="15" spans="2:14" x14ac:dyDescent="0.2">
      <c r="B15" s="12" t="s">
        <v>197</v>
      </c>
      <c r="C15" s="12">
        <v>0</v>
      </c>
      <c r="D15" s="12">
        <v>0</v>
      </c>
      <c r="F15" s="12" t="s">
        <v>197</v>
      </c>
      <c r="G15" s="12">
        <v>0</v>
      </c>
      <c r="H15" s="13" t="e">
        <f>#REF!</f>
        <v>#REF!</v>
      </c>
    </row>
    <row r="16" spans="2:14" x14ac:dyDescent="0.2">
      <c r="B16" s="12" t="s">
        <v>196</v>
      </c>
      <c r="C16" s="12">
        <v>3</v>
      </c>
      <c r="D16" s="12">
        <v>8.8235294117647065E-2</v>
      </c>
      <c r="F16" s="12" t="s">
        <v>196</v>
      </c>
      <c r="G16" s="12">
        <v>0</v>
      </c>
      <c r="H16" s="13">
        <f t="shared" ref="H16:H22" si="4">H4</f>
        <v>3.3333333333333333E-2</v>
      </c>
    </row>
    <row r="17" spans="2:13" x14ac:dyDescent="0.2">
      <c r="B17" s="12" t="s">
        <v>52</v>
      </c>
      <c r="C17" s="12">
        <v>5</v>
      </c>
      <c r="D17" s="12">
        <v>0.14705882352941177</v>
      </c>
      <c r="F17" s="12" t="s">
        <v>52</v>
      </c>
      <c r="G17" s="12">
        <v>2</v>
      </c>
      <c r="H17" s="13">
        <f t="shared" si="4"/>
        <v>6.6666666666666666E-2</v>
      </c>
    </row>
    <row r="18" spans="2:13" x14ac:dyDescent="0.2">
      <c r="B18" s="12" t="s">
        <v>7</v>
      </c>
      <c r="C18" s="12">
        <v>6</v>
      </c>
      <c r="D18" s="12">
        <v>0.17647058823529413</v>
      </c>
      <c r="F18" s="12" t="s">
        <v>7</v>
      </c>
      <c r="G18" s="12">
        <v>7</v>
      </c>
      <c r="H18" s="13">
        <f t="shared" si="4"/>
        <v>0.3</v>
      </c>
    </row>
    <row r="19" spans="2:13" x14ac:dyDescent="0.2">
      <c r="B19" s="12" t="s">
        <v>21</v>
      </c>
      <c r="C19" s="12">
        <v>11</v>
      </c>
      <c r="D19" s="12">
        <v>0.3235294117647059</v>
      </c>
      <c r="F19" s="12" t="s">
        <v>21</v>
      </c>
      <c r="G19" s="12">
        <v>6</v>
      </c>
      <c r="H19" s="13">
        <f t="shared" si="4"/>
        <v>0.3</v>
      </c>
    </row>
    <row r="20" spans="2:13" x14ac:dyDescent="0.2">
      <c r="B20" s="12" t="s">
        <v>56</v>
      </c>
      <c r="C20" s="12">
        <v>6</v>
      </c>
      <c r="D20" s="12">
        <v>0.17647058823529413</v>
      </c>
      <c r="F20" s="12" t="s">
        <v>56</v>
      </c>
      <c r="G20" s="12">
        <v>1</v>
      </c>
      <c r="H20" s="13">
        <f t="shared" si="4"/>
        <v>0.1</v>
      </c>
    </row>
    <row r="21" spans="2:13" x14ac:dyDescent="0.2">
      <c r="B21" s="12" t="s">
        <v>195</v>
      </c>
      <c r="C21" s="12">
        <v>3</v>
      </c>
      <c r="D21" s="12">
        <v>8.8235294117647065E-2</v>
      </c>
      <c r="F21" s="12" t="s">
        <v>195</v>
      </c>
      <c r="G21" s="12">
        <v>3</v>
      </c>
      <c r="H21" s="13">
        <f t="shared" si="4"/>
        <v>0.2</v>
      </c>
    </row>
    <row r="22" spans="2:13" x14ac:dyDescent="0.2">
      <c r="B22" s="12" t="s">
        <v>194</v>
      </c>
      <c r="C22" s="12">
        <v>34</v>
      </c>
      <c r="D22" s="12">
        <v>1</v>
      </c>
      <c r="F22" s="12" t="s">
        <v>194</v>
      </c>
      <c r="G22" s="12">
        <f>SUM(G15:G21)</f>
        <v>19</v>
      </c>
      <c r="H22" s="13">
        <f t="shared" si="4"/>
        <v>1</v>
      </c>
    </row>
    <row r="25" spans="2:13" x14ac:dyDescent="0.2">
      <c r="B25" s="4"/>
      <c r="C25" s="4"/>
      <c r="D25" s="4"/>
      <c r="E25" s="4"/>
      <c r="F25" s="4"/>
      <c r="G25" s="4"/>
      <c r="H25" s="4"/>
      <c r="I25" s="4"/>
      <c r="J25" s="4"/>
      <c r="K25" s="4"/>
      <c r="L25" s="4"/>
      <c r="M25" s="4"/>
    </row>
    <row r="26" spans="2:13" ht="18" x14ac:dyDescent="0.25">
      <c r="B26" s="4"/>
      <c r="C26" s="380" t="s">
        <v>203</v>
      </c>
      <c r="D26" s="381"/>
      <c r="E26" s="382"/>
      <c r="F26" s="4"/>
      <c r="G26" s="383"/>
      <c r="H26" s="383"/>
      <c r="I26" s="383"/>
      <c r="J26" s="4"/>
      <c r="K26" s="4"/>
      <c r="L26" s="4"/>
      <c r="M26" s="4"/>
    </row>
    <row r="27" spans="2:13" ht="18" x14ac:dyDescent="0.25">
      <c r="B27" s="3"/>
      <c r="C27" s="29" t="s">
        <v>199</v>
      </c>
      <c r="D27" s="29" t="s">
        <v>198</v>
      </c>
      <c r="E27" s="29" t="s">
        <v>202</v>
      </c>
      <c r="F27" s="1"/>
      <c r="G27" s="92"/>
      <c r="H27" s="92"/>
      <c r="I27" s="92"/>
      <c r="J27" s="25"/>
      <c r="K27" s="25"/>
      <c r="L27" s="26"/>
      <c r="M27" s="26"/>
    </row>
    <row r="28" spans="2:13" ht="18" x14ac:dyDescent="0.25">
      <c r="B28" s="3"/>
      <c r="C28" s="18" t="s">
        <v>511</v>
      </c>
      <c r="D28" s="18">
        <v>0</v>
      </c>
      <c r="E28" s="233">
        <f>D28*E35/D35</f>
        <v>0</v>
      </c>
      <c r="F28" s="1"/>
      <c r="G28" s="92"/>
      <c r="H28" s="92"/>
      <c r="I28" s="93"/>
      <c r="J28" s="16"/>
      <c r="K28" s="16"/>
      <c r="L28" s="24"/>
      <c r="M28" s="24"/>
    </row>
    <row r="29" spans="2:13" ht="18" x14ac:dyDescent="0.25">
      <c r="B29" s="3"/>
      <c r="C29" s="18" t="s">
        <v>512</v>
      </c>
      <c r="D29" s="18">
        <v>1</v>
      </c>
      <c r="E29" s="233">
        <f>D29*E35/D35</f>
        <v>3.2258064516129031E-2</v>
      </c>
      <c r="F29" s="1"/>
      <c r="G29" s="92"/>
      <c r="H29" s="92"/>
      <c r="I29" s="93"/>
      <c r="J29" s="16"/>
      <c r="K29" s="16"/>
      <c r="L29" s="24"/>
      <c r="M29" s="24"/>
    </row>
    <row r="30" spans="2:13" ht="18" x14ac:dyDescent="0.25">
      <c r="B30" s="3"/>
      <c r="C30" s="18" t="s">
        <v>52</v>
      </c>
      <c r="D30" s="18">
        <v>5</v>
      </c>
      <c r="E30" s="233">
        <f>D30*E35/D35</f>
        <v>0.16129032258064516</v>
      </c>
      <c r="F30" s="1"/>
      <c r="G30" s="92"/>
      <c r="H30" s="92"/>
      <c r="I30" s="93"/>
      <c r="J30" s="16"/>
      <c r="K30" s="16"/>
      <c r="L30" s="24"/>
      <c r="M30" s="24"/>
    </row>
    <row r="31" spans="2:13" ht="18" x14ac:dyDescent="0.25">
      <c r="B31" s="3"/>
      <c r="C31" s="18" t="s">
        <v>7</v>
      </c>
      <c r="D31" s="18">
        <v>6</v>
      </c>
      <c r="E31" s="233">
        <f>D31*E35/D35</f>
        <v>0.19354838709677419</v>
      </c>
      <c r="F31" s="1"/>
      <c r="G31" s="92"/>
      <c r="H31" s="92"/>
      <c r="I31" s="93"/>
      <c r="J31" s="16"/>
      <c r="K31" s="16"/>
      <c r="L31" s="24"/>
      <c r="M31" s="24"/>
    </row>
    <row r="32" spans="2:13" ht="18" x14ac:dyDescent="0.25">
      <c r="B32" s="3"/>
      <c r="C32" s="18" t="s">
        <v>21</v>
      </c>
      <c r="D32" s="18">
        <v>11</v>
      </c>
      <c r="E32" s="233">
        <f>D32*E35/D35</f>
        <v>0.35483870967741937</v>
      </c>
      <c r="F32" s="1"/>
      <c r="G32" s="92"/>
      <c r="H32" s="92"/>
      <c r="I32" s="93"/>
      <c r="J32" s="16"/>
      <c r="K32" s="16"/>
      <c r="L32" s="24"/>
      <c r="M32" s="24"/>
    </row>
    <row r="33" spans="2:13" ht="18" x14ac:dyDescent="0.25">
      <c r="B33" s="3"/>
      <c r="C33" s="18" t="s">
        <v>335</v>
      </c>
      <c r="D33" s="18">
        <v>4</v>
      </c>
      <c r="E33" s="233">
        <f>D33*E35/D35</f>
        <v>0.12903225806451613</v>
      </c>
      <c r="F33" s="1"/>
      <c r="G33" s="92"/>
      <c r="H33" s="92"/>
      <c r="I33" s="93"/>
      <c r="J33" s="16"/>
      <c r="K33" s="16"/>
      <c r="L33" s="24"/>
      <c r="M33" s="24"/>
    </row>
    <row r="34" spans="2:13" ht="18" x14ac:dyDescent="0.25">
      <c r="B34" s="3"/>
      <c r="C34" s="18" t="s">
        <v>336</v>
      </c>
      <c r="D34" s="18">
        <v>4</v>
      </c>
      <c r="E34" s="233">
        <f>D34*E35/D35</f>
        <v>0.12903225806451613</v>
      </c>
      <c r="F34" s="1"/>
      <c r="G34" s="92"/>
      <c r="H34" s="92"/>
      <c r="I34" s="93"/>
      <c r="J34" s="16"/>
      <c r="K34" s="16"/>
      <c r="L34" s="24"/>
      <c r="M34" s="24"/>
    </row>
    <row r="35" spans="2:13" ht="18" x14ac:dyDescent="0.25">
      <c r="B35" s="3"/>
      <c r="C35" s="29" t="s">
        <v>194</v>
      </c>
      <c r="D35" s="29">
        <f>SUM(D28:D34)</f>
        <v>31</v>
      </c>
      <c r="E35" s="30">
        <v>1</v>
      </c>
      <c r="F35" s="1"/>
      <c r="G35" s="92"/>
      <c r="H35" s="92"/>
      <c r="I35" s="93"/>
      <c r="J35" s="23"/>
      <c r="K35" s="23"/>
      <c r="L35" s="23"/>
      <c r="M35" s="23"/>
    </row>
    <row r="36" spans="2:13" x14ac:dyDescent="0.2">
      <c r="B36" s="3"/>
      <c r="C36" s="1"/>
      <c r="D36" s="1"/>
      <c r="E36" s="1"/>
      <c r="F36" s="1"/>
      <c r="G36" s="1"/>
      <c r="H36" s="1"/>
      <c r="I36" s="1"/>
      <c r="J36" s="1"/>
      <c r="K36" s="1"/>
      <c r="L36" s="1"/>
      <c r="M36" s="1"/>
    </row>
    <row r="37" spans="2:13" x14ac:dyDescent="0.2">
      <c r="B37" s="3"/>
      <c r="C37" s="1"/>
      <c r="D37" s="1"/>
      <c r="E37" s="21"/>
      <c r="F37" s="1"/>
      <c r="G37" s="1"/>
      <c r="H37" s="1"/>
      <c r="I37" s="1"/>
      <c r="J37" s="1"/>
      <c r="K37" s="1"/>
      <c r="L37" s="1"/>
      <c r="M37" s="1"/>
    </row>
    <row r="38" spans="2:13" ht="18" x14ac:dyDescent="0.25">
      <c r="B38" s="3"/>
      <c r="C38" s="384" t="s">
        <v>203</v>
      </c>
      <c r="D38" s="385"/>
      <c r="E38" s="386"/>
      <c r="F38" s="1"/>
      <c r="G38" s="1"/>
      <c r="H38" s="19"/>
      <c r="I38"/>
      <c r="J38"/>
      <c r="K38" s="1"/>
      <c r="L38" s="1"/>
      <c r="M38" s="1"/>
    </row>
    <row r="39" spans="2:13" ht="18" x14ac:dyDescent="0.2">
      <c r="C39" s="231" t="s">
        <v>199</v>
      </c>
      <c r="D39" s="231" t="s">
        <v>198</v>
      </c>
      <c r="E39" s="231" t="s">
        <v>202</v>
      </c>
    </row>
    <row r="40" spans="2:13" ht="18" x14ac:dyDescent="0.2">
      <c r="C40" s="229" t="s">
        <v>507</v>
      </c>
      <c r="D40" s="229">
        <v>1</v>
      </c>
      <c r="E40" s="230">
        <f>D40*E46/D46</f>
        <v>3.2258064516129031E-2</v>
      </c>
    </row>
    <row r="41" spans="2:13" ht="18" x14ac:dyDescent="0.2">
      <c r="C41" s="229" t="s">
        <v>52</v>
      </c>
      <c r="D41" s="229">
        <v>5</v>
      </c>
      <c r="E41" s="230">
        <f>D41*E46/D46</f>
        <v>0.16129032258064516</v>
      </c>
    </row>
    <row r="42" spans="2:13" ht="18" x14ac:dyDescent="0.2">
      <c r="C42" s="229" t="s">
        <v>7</v>
      </c>
      <c r="D42" s="229">
        <v>6</v>
      </c>
      <c r="E42" s="230">
        <f>D42*E46/D46</f>
        <v>0.19354838709677419</v>
      </c>
    </row>
    <row r="43" spans="2:13" ht="18" x14ac:dyDescent="0.2">
      <c r="C43" s="229" t="s">
        <v>21</v>
      </c>
      <c r="D43" s="229">
        <v>11</v>
      </c>
      <c r="E43" s="230">
        <f>D43*E46/D46</f>
        <v>0.35483870967741937</v>
      </c>
    </row>
    <row r="44" spans="2:13" ht="18" x14ac:dyDescent="0.2">
      <c r="C44" s="229" t="s">
        <v>335</v>
      </c>
      <c r="D44" s="229">
        <v>4</v>
      </c>
      <c r="E44" s="230">
        <f>D44*E46/D46</f>
        <v>0.12903225806451613</v>
      </c>
    </row>
    <row r="45" spans="2:13" ht="18" x14ac:dyDescent="0.2">
      <c r="C45" s="229" t="s">
        <v>336</v>
      </c>
      <c r="D45" s="229">
        <v>4</v>
      </c>
      <c r="E45" s="230">
        <f>D45*E46/D46</f>
        <v>0.12903225806451613</v>
      </c>
    </row>
    <row r="46" spans="2:13" ht="18" x14ac:dyDescent="0.2">
      <c r="C46" s="231" t="s">
        <v>194</v>
      </c>
      <c r="D46" s="231">
        <f>SUM(D40:D45)</f>
        <v>31</v>
      </c>
      <c r="E46" s="232">
        <v>1</v>
      </c>
    </row>
    <row r="53" spans="3:6" ht="18" customHeight="1" x14ac:dyDescent="0.2">
      <c r="C53" s="374" t="s">
        <v>623</v>
      </c>
      <c r="D53" s="375"/>
      <c r="E53" s="376"/>
    </row>
    <row r="54" spans="3:6" ht="36" x14ac:dyDescent="0.2">
      <c r="C54" s="336" t="s">
        <v>199</v>
      </c>
      <c r="D54" s="336" t="s">
        <v>198</v>
      </c>
      <c r="E54" s="336" t="s">
        <v>202</v>
      </c>
    </row>
    <row r="55" spans="3:6" ht="18" x14ac:dyDescent="0.2">
      <c r="C55" s="334" t="s">
        <v>507</v>
      </c>
      <c r="D55" s="334">
        <v>1</v>
      </c>
      <c r="E55" s="350">
        <v>3.7999999999999999E-2</v>
      </c>
      <c r="F55" s="12">
        <f>_xlfn.PERCENTOF(D55,D61)</f>
        <v>3.2258064516129031E-2</v>
      </c>
    </row>
    <row r="56" spans="3:6" ht="18" x14ac:dyDescent="0.2">
      <c r="C56" s="334" t="s">
        <v>52</v>
      </c>
      <c r="D56" s="334">
        <v>6</v>
      </c>
      <c r="E56" s="350">
        <v>0.23100000000000001</v>
      </c>
      <c r="F56" s="12">
        <f>_xlfn.PERCENTOF(D56,D61)</f>
        <v>0.19354838709677419</v>
      </c>
    </row>
    <row r="57" spans="3:6" ht="18" x14ac:dyDescent="0.2">
      <c r="C57" s="334" t="s">
        <v>7</v>
      </c>
      <c r="D57" s="334">
        <v>3</v>
      </c>
      <c r="E57" s="350">
        <v>0.115</v>
      </c>
      <c r="F57" s="12">
        <f>_xlfn.PERCENTOF(D57,D61)</f>
        <v>9.6774193548387094E-2</v>
      </c>
    </row>
    <row r="58" spans="3:6" ht="18" x14ac:dyDescent="0.2">
      <c r="C58" s="334" t="s">
        <v>21</v>
      </c>
      <c r="D58" s="334">
        <v>11</v>
      </c>
      <c r="E58" s="350">
        <v>0.29599999999999999</v>
      </c>
      <c r="F58" s="12">
        <f>_xlfn.PERCENTOF(D58,D61)</f>
        <v>0.35483870967741937</v>
      </c>
    </row>
    <row r="59" spans="3:6" ht="18" x14ac:dyDescent="0.2">
      <c r="C59" s="334" t="s">
        <v>335</v>
      </c>
      <c r="D59" s="334">
        <v>1</v>
      </c>
      <c r="E59" s="350">
        <v>3.7999999999999999E-2</v>
      </c>
      <c r="F59" s="12">
        <f>_xlfn.PERCENTOF(D59,D61)</f>
        <v>3.2258064516129031E-2</v>
      </c>
    </row>
    <row r="60" spans="3:6" ht="18" x14ac:dyDescent="0.2">
      <c r="C60" s="334" t="s">
        <v>336</v>
      </c>
      <c r="D60" s="334">
        <v>9</v>
      </c>
      <c r="E60" s="350">
        <v>0.29599999999999999</v>
      </c>
      <c r="F60" s="12">
        <f>_xlfn.PERCENTOF(D60,D61)</f>
        <v>0.29032258064516131</v>
      </c>
    </row>
    <row r="61" spans="3:6" ht="18" x14ac:dyDescent="0.2">
      <c r="C61" s="336" t="s">
        <v>194</v>
      </c>
      <c r="D61" s="336">
        <f>SUM(D55:D60)</f>
        <v>31</v>
      </c>
      <c r="E61" s="337">
        <v>1</v>
      </c>
    </row>
  </sheetData>
  <mergeCells count="6">
    <mergeCell ref="C53:E53"/>
    <mergeCell ref="B2:D2"/>
    <mergeCell ref="F2:H2"/>
    <mergeCell ref="C26:E26"/>
    <mergeCell ref="G26:I26"/>
    <mergeCell ref="C38:E38"/>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47733-BC7C-494B-BAE0-14BC1E71408C}">
  <dimension ref="B2:N47"/>
  <sheetViews>
    <sheetView topLeftCell="A12" zoomScale="85" zoomScaleNormal="85" workbookViewId="0">
      <selection activeCell="D21" sqref="D21"/>
    </sheetView>
  </sheetViews>
  <sheetFormatPr defaultColWidth="8.7109375" defaultRowHeight="12.75" x14ac:dyDescent="0.2"/>
  <cols>
    <col min="1" max="1" width="5.42578125" style="12" customWidth="1"/>
    <col min="2" max="2" width="16.140625" style="12" bestFit="1" customWidth="1"/>
    <col min="3" max="3" width="14.28515625" style="12" bestFit="1" customWidth="1"/>
    <col min="4" max="4" width="12.7109375" style="12" customWidth="1"/>
    <col min="5" max="5" width="9.140625" style="12" bestFit="1" customWidth="1"/>
    <col min="6" max="6" width="16.140625" style="12" bestFit="1" customWidth="1"/>
    <col min="7" max="7" width="14.28515625" style="12" bestFit="1" customWidth="1"/>
    <col min="8" max="8" width="14.28515625" style="12" customWidth="1"/>
    <col min="9" max="9" width="8.7109375" style="12"/>
    <col min="10" max="10" width="11.28515625" style="12" bestFit="1" customWidth="1"/>
    <col min="11" max="12" width="12.7109375" style="12" bestFit="1" customWidth="1"/>
    <col min="13" max="13" width="12.7109375" style="12" customWidth="1"/>
    <col min="14" max="16384" width="8.7109375" style="12"/>
  </cols>
  <sheetData>
    <row r="2" spans="2:14" ht="18" x14ac:dyDescent="0.25">
      <c r="B2" s="377" t="s">
        <v>201</v>
      </c>
      <c r="C2" s="378"/>
      <c r="D2" s="379"/>
      <c r="F2" s="377" t="s">
        <v>200</v>
      </c>
      <c r="G2" s="378"/>
      <c r="H2" s="379"/>
    </row>
    <row r="3" spans="2:14" ht="18" x14ac:dyDescent="0.25">
      <c r="B3" s="15" t="s">
        <v>199</v>
      </c>
      <c r="C3" s="15" t="s">
        <v>198</v>
      </c>
      <c r="D3" s="15" t="s">
        <v>202</v>
      </c>
      <c r="F3" s="15" t="s">
        <v>199</v>
      </c>
      <c r="G3" s="15" t="s">
        <v>198</v>
      </c>
      <c r="H3" s="15" t="s">
        <v>202</v>
      </c>
      <c r="J3" s="12" t="s">
        <v>199</v>
      </c>
      <c r="K3" s="12">
        <v>2021</v>
      </c>
      <c r="L3" s="12">
        <v>2022</v>
      </c>
      <c r="M3" s="12">
        <v>2023</v>
      </c>
      <c r="N3" s="24">
        <v>2024</v>
      </c>
    </row>
    <row r="4" spans="2:14" ht="18" x14ac:dyDescent="0.25">
      <c r="B4" s="18" t="s">
        <v>197</v>
      </c>
      <c r="C4" s="18">
        <v>0</v>
      </c>
      <c r="D4" s="17">
        <f t="shared" ref="D4:D11" si="0">C4/$C$11</f>
        <v>0</v>
      </c>
      <c r="F4" s="18" t="s">
        <v>197</v>
      </c>
      <c r="G4" s="18">
        <v>0</v>
      </c>
      <c r="H4" s="17">
        <f t="shared" ref="H4:H11" si="1">G4/$G$11</f>
        <v>0</v>
      </c>
      <c r="J4" s="12" t="s">
        <v>197</v>
      </c>
      <c r="K4" s="16">
        <v>0</v>
      </c>
      <c r="L4" s="16">
        <f t="shared" ref="L4:L10" si="2">H16</f>
        <v>0</v>
      </c>
      <c r="M4" s="27">
        <v>0</v>
      </c>
      <c r="N4" s="24"/>
    </row>
    <row r="5" spans="2:14" ht="18" x14ac:dyDescent="0.25">
      <c r="B5" s="18" t="s">
        <v>196</v>
      </c>
      <c r="C5" s="18">
        <v>3</v>
      </c>
      <c r="D5" s="17">
        <f t="shared" si="0"/>
        <v>8.8235294117647065E-2</v>
      </c>
      <c r="F5" s="18" t="s">
        <v>196</v>
      </c>
      <c r="G5" s="18">
        <v>1</v>
      </c>
      <c r="H5" s="17">
        <f t="shared" si="1"/>
        <v>3.3333333333333333E-2</v>
      </c>
      <c r="J5" s="12" t="s">
        <v>196</v>
      </c>
      <c r="K5" s="16">
        <v>8.8235294117647065E-2</v>
      </c>
      <c r="L5" s="16">
        <f t="shared" si="2"/>
        <v>3.3333333333333333E-2</v>
      </c>
      <c r="M5" s="16">
        <v>3.2258064516129031E-2</v>
      </c>
      <c r="N5" s="333">
        <v>3.8461538461538464E-2</v>
      </c>
    </row>
    <row r="6" spans="2:14" ht="18" x14ac:dyDescent="0.25">
      <c r="B6" s="18" t="s">
        <v>52</v>
      </c>
      <c r="C6" s="18">
        <v>5</v>
      </c>
      <c r="D6" s="17">
        <f t="shared" si="0"/>
        <v>0.14705882352941177</v>
      </c>
      <c r="F6" s="18" t="s">
        <v>52</v>
      </c>
      <c r="G6" s="18">
        <v>2</v>
      </c>
      <c r="H6" s="17">
        <f t="shared" si="1"/>
        <v>6.6666666666666666E-2</v>
      </c>
      <c r="J6" s="12" t="s">
        <v>52</v>
      </c>
      <c r="K6" s="16">
        <v>0.14705882352941177</v>
      </c>
      <c r="L6" s="16">
        <f t="shared" si="2"/>
        <v>6.6666666666666666E-2</v>
      </c>
      <c r="M6" s="16">
        <v>0.16129032258064516</v>
      </c>
      <c r="N6" s="333">
        <v>0.23076923076923078</v>
      </c>
    </row>
    <row r="7" spans="2:14" ht="18" x14ac:dyDescent="0.25">
      <c r="B7" s="18" t="s">
        <v>7</v>
      </c>
      <c r="C7" s="18">
        <v>6</v>
      </c>
      <c r="D7" s="17">
        <f t="shared" si="0"/>
        <v>0.17647058823529413</v>
      </c>
      <c r="F7" s="18" t="s">
        <v>7</v>
      </c>
      <c r="G7" s="18">
        <v>9</v>
      </c>
      <c r="H7" s="17">
        <f t="shared" si="1"/>
        <v>0.3</v>
      </c>
      <c r="J7" s="12" t="s">
        <v>7</v>
      </c>
      <c r="K7" s="16">
        <v>0.17647058823529413</v>
      </c>
      <c r="L7" s="16">
        <f t="shared" si="2"/>
        <v>0.3</v>
      </c>
      <c r="M7" s="16">
        <v>0.19354838709677419</v>
      </c>
      <c r="N7" s="333">
        <v>0.11538461538461539</v>
      </c>
    </row>
    <row r="8" spans="2:14" ht="18" x14ac:dyDescent="0.25">
      <c r="B8" s="18" t="s">
        <v>21</v>
      </c>
      <c r="C8" s="18">
        <v>11</v>
      </c>
      <c r="D8" s="17">
        <f t="shared" si="0"/>
        <v>0.3235294117647059</v>
      </c>
      <c r="F8" s="18" t="s">
        <v>21</v>
      </c>
      <c r="G8" s="18">
        <v>9</v>
      </c>
      <c r="H8" s="17">
        <f t="shared" si="1"/>
        <v>0.3</v>
      </c>
      <c r="J8" s="12" t="s">
        <v>21</v>
      </c>
      <c r="K8" s="16">
        <v>0.3235294117647059</v>
      </c>
      <c r="L8" s="16">
        <f t="shared" si="2"/>
        <v>0.3</v>
      </c>
      <c r="M8" s="16">
        <v>0.35483870967741937</v>
      </c>
      <c r="N8" s="333">
        <v>0.30769230769230771</v>
      </c>
    </row>
    <row r="9" spans="2:14" ht="18" x14ac:dyDescent="0.25">
      <c r="B9" s="18" t="s">
        <v>56</v>
      </c>
      <c r="C9" s="18">
        <v>6</v>
      </c>
      <c r="D9" s="17">
        <f t="shared" si="0"/>
        <v>0.17647058823529413</v>
      </c>
      <c r="F9" s="18" t="s">
        <v>56</v>
      </c>
      <c r="G9" s="18">
        <v>3</v>
      </c>
      <c r="H9" s="17">
        <f t="shared" si="1"/>
        <v>0.1</v>
      </c>
      <c r="J9" s="12" t="s">
        <v>56</v>
      </c>
      <c r="K9" s="16">
        <v>0.17647058823529413</v>
      </c>
      <c r="L9" s="16">
        <f t="shared" si="2"/>
        <v>0.1</v>
      </c>
      <c r="M9" s="16">
        <v>0.22580645161290322</v>
      </c>
      <c r="N9" s="333">
        <v>7.6923076923076927E-2</v>
      </c>
    </row>
    <row r="10" spans="2:14" ht="18" x14ac:dyDescent="0.25">
      <c r="B10" s="18" t="s">
        <v>195</v>
      </c>
      <c r="C10" s="18">
        <v>3</v>
      </c>
      <c r="D10" s="17">
        <f t="shared" si="0"/>
        <v>8.8235294117647065E-2</v>
      </c>
      <c r="F10" s="18" t="s">
        <v>195</v>
      </c>
      <c r="G10" s="18">
        <v>6</v>
      </c>
      <c r="H10" s="17">
        <f t="shared" si="1"/>
        <v>0.2</v>
      </c>
      <c r="J10" s="12" t="s">
        <v>195</v>
      </c>
      <c r="K10" s="16">
        <v>8.8235294117647065E-2</v>
      </c>
      <c r="L10" s="16">
        <f t="shared" si="2"/>
        <v>0.2</v>
      </c>
      <c r="M10" s="16">
        <v>3.2258064516129031E-2</v>
      </c>
      <c r="N10" s="16">
        <v>0.23076923076923078</v>
      </c>
    </row>
    <row r="11" spans="2:14" ht="18" x14ac:dyDescent="0.25">
      <c r="B11" s="15" t="s">
        <v>194</v>
      </c>
      <c r="C11" s="15">
        <f>SUM(C4:C10)</f>
        <v>34</v>
      </c>
      <c r="D11" s="14">
        <f t="shared" si="0"/>
        <v>1</v>
      </c>
      <c r="F11" s="15" t="s">
        <v>194</v>
      </c>
      <c r="G11" s="15">
        <f>SUM(G4:G10)</f>
        <v>30</v>
      </c>
      <c r="H11" s="14">
        <f t="shared" si="1"/>
        <v>1</v>
      </c>
      <c r="K11" s="16">
        <f>SUM(K4:K10)</f>
        <v>1</v>
      </c>
      <c r="L11" s="16">
        <f>SUM(L4:L10)</f>
        <v>1</v>
      </c>
      <c r="M11" s="28">
        <f>SUM(M4:M10)</f>
        <v>1</v>
      </c>
      <c r="N11" s="28">
        <v>1</v>
      </c>
    </row>
    <row r="14" spans="2:14" x14ac:dyDescent="0.2">
      <c r="B14" s="12" t="s">
        <v>201</v>
      </c>
      <c r="F14" s="12" t="s">
        <v>200</v>
      </c>
    </row>
    <row r="15" spans="2:14" x14ac:dyDescent="0.2">
      <c r="B15" s="12" t="s">
        <v>199</v>
      </c>
      <c r="C15" s="12" t="s">
        <v>198</v>
      </c>
      <c r="D15" s="12">
        <v>2021</v>
      </c>
      <c r="F15" s="12" t="s">
        <v>199</v>
      </c>
      <c r="G15" s="12" t="s">
        <v>198</v>
      </c>
      <c r="H15" s="12">
        <v>2022</v>
      </c>
    </row>
    <row r="16" spans="2:14" x14ac:dyDescent="0.2">
      <c r="B16" s="12" t="s">
        <v>197</v>
      </c>
      <c r="C16" s="12">
        <v>0</v>
      </c>
      <c r="D16" s="12">
        <v>0</v>
      </c>
      <c r="F16" s="12" t="s">
        <v>197</v>
      </c>
      <c r="G16" s="12">
        <v>0</v>
      </c>
      <c r="H16" s="13">
        <f t="shared" ref="H16:H23" si="3">H4</f>
        <v>0</v>
      </c>
    </row>
    <row r="17" spans="2:13" x14ac:dyDescent="0.2">
      <c r="B17" s="12" t="s">
        <v>196</v>
      </c>
      <c r="C17" s="12">
        <v>3</v>
      </c>
      <c r="D17" s="12">
        <v>8.8235294117647065E-2</v>
      </c>
      <c r="F17" s="12" t="s">
        <v>196</v>
      </c>
      <c r="G17" s="12">
        <v>0</v>
      </c>
      <c r="H17" s="13">
        <f t="shared" si="3"/>
        <v>3.3333333333333333E-2</v>
      </c>
    </row>
    <row r="18" spans="2:13" x14ac:dyDescent="0.2">
      <c r="B18" s="12" t="s">
        <v>52</v>
      </c>
      <c r="C18" s="12">
        <v>5</v>
      </c>
      <c r="D18" s="12">
        <v>0.14705882352941177</v>
      </c>
      <c r="F18" s="12" t="s">
        <v>52</v>
      </c>
      <c r="G18" s="12">
        <v>2</v>
      </c>
      <c r="H18" s="13">
        <f t="shared" si="3"/>
        <v>6.6666666666666666E-2</v>
      </c>
    </row>
    <row r="19" spans="2:13" x14ac:dyDescent="0.2">
      <c r="B19" s="12" t="s">
        <v>7</v>
      </c>
      <c r="C19" s="12">
        <v>6</v>
      </c>
      <c r="D19" s="12">
        <v>0.17647058823529413</v>
      </c>
      <c r="F19" s="12" t="s">
        <v>7</v>
      </c>
      <c r="G19" s="12">
        <v>7</v>
      </c>
      <c r="H19" s="13">
        <f t="shared" si="3"/>
        <v>0.3</v>
      </c>
    </row>
    <row r="20" spans="2:13" x14ac:dyDescent="0.2">
      <c r="B20" s="12" t="s">
        <v>21</v>
      </c>
      <c r="C20" s="12">
        <v>11</v>
      </c>
      <c r="D20" s="12">
        <v>0.3235294117647059</v>
      </c>
      <c r="F20" s="12" t="s">
        <v>21</v>
      </c>
      <c r="G20" s="12">
        <v>6</v>
      </c>
      <c r="H20" s="13">
        <f t="shared" si="3"/>
        <v>0.3</v>
      </c>
    </row>
    <row r="21" spans="2:13" x14ac:dyDescent="0.2">
      <c r="B21" s="12" t="s">
        <v>56</v>
      </c>
      <c r="C21" s="12">
        <v>6</v>
      </c>
      <c r="D21" s="12">
        <v>0.17647058823529413</v>
      </c>
      <c r="F21" s="12" t="s">
        <v>56</v>
      </c>
      <c r="G21" s="12">
        <v>1</v>
      </c>
      <c r="H21" s="13">
        <f t="shared" si="3"/>
        <v>0.1</v>
      </c>
    </row>
    <row r="22" spans="2:13" x14ac:dyDescent="0.2">
      <c r="B22" s="12" t="s">
        <v>195</v>
      </c>
      <c r="C22" s="12">
        <v>3</v>
      </c>
      <c r="D22" s="12">
        <v>8.8235294117647065E-2</v>
      </c>
      <c r="F22" s="12" t="s">
        <v>195</v>
      </c>
      <c r="G22" s="12">
        <v>3</v>
      </c>
      <c r="H22" s="13">
        <f t="shared" si="3"/>
        <v>0.2</v>
      </c>
    </row>
    <row r="23" spans="2:13" x14ac:dyDescent="0.2">
      <c r="B23" s="12" t="s">
        <v>194</v>
      </c>
      <c r="C23" s="12">
        <v>34</v>
      </c>
      <c r="D23" s="12">
        <v>1</v>
      </c>
      <c r="F23" s="12" t="s">
        <v>194</v>
      </c>
      <c r="G23" s="12">
        <f>SUM(G16:G22)</f>
        <v>19</v>
      </c>
      <c r="H23" s="13">
        <f t="shared" si="3"/>
        <v>1</v>
      </c>
    </row>
    <row r="26" spans="2:13" x14ac:dyDescent="0.2">
      <c r="B26" s="4"/>
      <c r="C26" s="4"/>
      <c r="D26" s="4"/>
      <c r="E26" s="4"/>
      <c r="F26" s="4"/>
      <c r="G26" s="4"/>
      <c r="H26" s="4"/>
      <c r="I26" s="4"/>
      <c r="J26" s="4"/>
      <c r="K26" s="4"/>
      <c r="L26" s="4"/>
      <c r="M26" s="4"/>
    </row>
    <row r="27" spans="2:13" ht="18" x14ac:dyDescent="0.25">
      <c r="B27" s="4"/>
      <c r="C27" s="380" t="s">
        <v>203</v>
      </c>
      <c r="D27" s="381"/>
      <c r="E27" s="382"/>
      <c r="F27" s="4"/>
      <c r="G27" s="383"/>
      <c r="H27" s="383"/>
      <c r="I27" s="383"/>
      <c r="J27" s="4"/>
      <c r="K27" s="4"/>
      <c r="L27" s="4"/>
      <c r="M27" s="4"/>
    </row>
    <row r="28" spans="2:13" ht="18" x14ac:dyDescent="0.25">
      <c r="B28" s="3"/>
      <c r="C28" s="29" t="s">
        <v>199</v>
      </c>
      <c r="D28" s="29" t="s">
        <v>198</v>
      </c>
      <c r="E28" s="29" t="s">
        <v>202</v>
      </c>
      <c r="F28" s="1"/>
      <c r="G28" s="92"/>
      <c r="H28" s="92"/>
      <c r="I28" s="92"/>
      <c r="J28" s="25"/>
      <c r="K28" s="25"/>
      <c r="L28" s="26"/>
      <c r="M28" s="26"/>
    </row>
    <row r="29" spans="2:13" ht="18" x14ac:dyDescent="0.25">
      <c r="B29" s="3"/>
      <c r="C29" s="18" t="s">
        <v>511</v>
      </c>
      <c r="D29" s="18">
        <v>0</v>
      </c>
      <c r="E29" s="233">
        <f>D29*E36/D36</f>
        <v>0</v>
      </c>
      <c r="F29" s="1"/>
      <c r="G29" s="92"/>
      <c r="H29" s="92"/>
      <c r="I29" s="93"/>
      <c r="J29" s="16"/>
      <c r="K29" s="16"/>
      <c r="L29" s="24"/>
      <c r="M29" s="24"/>
    </row>
    <row r="30" spans="2:13" ht="18" x14ac:dyDescent="0.25">
      <c r="B30" s="3"/>
      <c r="C30" s="18" t="s">
        <v>512</v>
      </c>
      <c r="D30" s="18">
        <v>1</v>
      </c>
      <c r="E30" s="233">
        <f>D30*E36/D36</f>
        <v>3.2258064516129031E-2</v>
      </c>
      <c r="F30" s="1"/>
      <c r="G30" s="92"/>
      <c r="H30" s="92"/>
      <c r="I30" s="93"/>
      <c r="J30" s="16"/>
      <c r="K30" s="16"/>
      <c r="L30" s="24"/>
      <c r="M30" s="24"/>
    </row>
    <row r="31" spans="2:13" ht="18" x14ac:dyDescent="0.25">
      <c r="B31" s="3"/>
      <c r="C31" s="18" t="s">
        <v>52</v>
      </c>
      <c r="D31" s="18">
        <v>5</v>
      </c>
      <c r="E31" s="233">
        <f>D31*E36/D36</f>
        <v>0.16129032258064516</v>
      </c>
      <c r="F31" s="1"/>
      <c r="G31" s="92"/>
      <c r="H31" s="92"/>
      <c r="I31" s="93"/>
      <c r="J31" s="16"/>
      <c r="K31" s="16"/>
      <c r="L31" s="24"/>
      <c r="M31" s="24"/>
    </row>
    <row r="32" spans="2:13" ht="18" x14ac:dyDescent="0.25">
      <c r="B32" s="3"/>
      <c r="C32" s="18" t="s">
        <v>7</v>
      </c>
      <c r="D32" s="18">
        <v>6</v>
      </c>
      <c r="E32" s="233">
        <f>D32*E36/D36</f>
        <v>0.19354838709677419</v>
      </c>
      <c r="F32" s="1"/>
      <c r="G32" s="92"/>
      <c r="H32" s="92"/>
      <c r="I32" s="93"/>
      <c r="J32" s="16"/>
      <c r="K32" s="16"/>
      <c r="L32" s="24"/>
      <c r="M32" s="24"/>
    </row>
    <row r="33" spans="2:13" ht="18" x14ac:dyDescent="0.25">
      <c r="B33" s="3"/>
      <c r="C33" s="18" t="s">
        <v>21</v>
      </c>
      <c r="D33" s="18">
        <v>11</v>
      </c>
      <c r="E33" s="233">
        <f>D33*E36/D36</f>
        <v>0.35483870967741937</v>
      </c>
      <c r="F33" s="1"/>
      <c r="G33" s="92"/>
      <c r="H33" s="92"/>
      <c r="I33" s="93"/>
      <c r="J33" s="16"/>
      <c r="K33" s="16"/>
      <c r="L33" s="24"/>
      <c r="M33" s="24"/>
    </row>
    <row r="34" spans="2:13" ht="18" x14ac:dyDescent="0.25">
      <c r="B34" s="3"/>
      <c r="C34" s="229" t="s">
        <v>56</v>
      </c>
      <c r="D34" s="229">
        <v>7</v>
      </c>
      <c r="E34" s="233">
        <f>D34*E36/D36</f>
        <v>0.22580645161290322</v>
      </c>
      <c r="F34" s="1"/>
      <c r="G34" s="92"/>
      <c r="H34" s="92"/>
      <c r="I34" s="93"/>
      <c r="J34" s="16"/>
      <c r="K34" s="16"/>
      <c r="L34" s="24"/>
      <c r="M34" s="24"/>
    </row>
    <row r="35" spans="2:13" ht="18" x14ac:dyDescent="0.25">
      <c r="B35" s="3"/>
      <c r="C35" s="229" t="s">
        <v>195</v>
      </c>
      <c r="D35" s="229">
        <v>1</v>
      </c>
      <c r="E35" s="233">
        <f>D35*E36/D36</f>
        <v>3.2258064516129031E-2</v>
      </c>
      <c r="F35" s="1"/>
      <c r="G35" s="92"/>
      <c r="H35" s="92"/>
      <c r="I35" s="93"/>
      <c r="J35" s="16"/>
      <c r="K35" s="16"/>
      <c r="L35" s="24"/>
      <c r="M35" s="24"/>
    </row>
    <row r="36" spans="2:13" ht="18" x14ac:dyDescent="0.25">
      <c r="B36" s="3"/>
      <c r="C36" s="29" t="s">
        <v>194</v>
      </c>
      <c r="D36" s="29">
        <f>SUM(D29:D35)</f>
        <v>31</v>
      </c>
      <c r="E36" s="30">
        <v>1</v>
      </c>
      <c r="F36" s="1"/>
      <c r="G36" s="92"/>
      <c r="H36" s="92"/>
      <c r="I36" s="93"/>
      <c r="J36" s="23"/>
      <c r="K36" s="23"/>
      <c r="L36" s="23"/>
      <c r="M36" s="23"/>
    </row>
    <row r="37" spans="2:13" x14ac:dyDescent="0.2">
      <c r="B37" s="3"/>
      <c r="C37" s="1"/>
      <c r="D37" s="1"/>
      <c r="E37" s="1"/>
      <c r="F37" s="1"/>
      <c r="G37" s="1"/>
      <c r="H37" s="1"/>
      <c r="I37" s="1"/>
      <c r="J37" s="1"/>
      <c r="K37" s="1"/>
      <c r="L37" s="1"/>
      <c r="M37" s="1"/>
    </row>
    <row r="38" spans="2:13" x14ac:dyDescent="0.2">
      <c r="B38" s="3"/>
      <c r="C38" s="1"/>
      <c r="D38" s="1"/>
      <c r="E38" s="21"/>
      <c r="F38" s="1"/>
      <c r="G38" s="1"/>
      <c r="H38" s="1"/>
      <c r="I38" s="1"/>
      <c r="J38" s="1"/>
      <c r="K38" s="1"/>
      <c r="L38" s="1"/>
      <c r="M38" s="1"/>
    </row>
    <row r="39" spans="2:13" ht="18" x14ac:dyDescent="0.25">
      <c r="B39" s="3"/>
      <c r="C39" s="384" t="s">
        <v>623</v>
      </c>
      <c r="D39" s="385"/>
      <c r="E39" s="386"/>
      <c r="F39" s="1"/>
      <c r="G39" s="1"/>
      <c r="H39" s="19"/>
      <c r="I39"/>
      <c r="J39"/>
      <c r="K39" s="1"/>
      <c r="L39" s="1"/>
      <c r="M39" s="1"/>
    </row>
    <row r="40" spans="2:13" ht="18" x14ac:dyDescent="0.2">
      <c r="C40" s="231" t="s">
        <v>199</v>
      </c>
      <c r="D40" s="231" t="s">
        <v>198</v>
      </c>
      <c r="E40" s="231" t="s">
        <v>202</v>
      </c>
    </row>
    <row r="41" spans="2:13" ht="18" x14ac:dyDescent="0.2">
      <c r="C41" s="229" t="s">
        <v>507</v>
      </c>
      <c r="D41" s="229">
        <v>1</v>
      </c>
      <c r="E41" s="234">
        <f>D41*E47/D47</f>
        <v>3.8461538461538464E-2</v>
      </c>
    </row>
    <row r="42" spans="2:13" ht="18" x14ac:dyDescent="0.2">
      <c r="C42" s="229" t="s">
        <v>52</v>
      </c>
      <c r="D42" s="229">
        <v>6</v>
      </c>
      <c r="E42" s="234">
        <f>D42*E47/D47</f>
        <v>0.23076923076923078</v>
      </c>
    </row>
    <row r="43" spans="2:13" ht="18" x14ac:dyDescent="0.2">
      <c r="C43" s="229" t="s">
        <v>7</v>
      </c>
      <c r="D43" s="229">
        <v>3</v>
      </c>
      <c r="E43" s="234">
        <f>D43*E47/D47</f>
        <v>0.11538461538461539</v>
      </c>
    </row>
    <row r="44" spans="2:13" ht="18" x14ac:dyDescent="0.2">
      <c r="C44" s="229" t="s">
        <v>21</v>
      </c>
      <c r="D44" s="229">
        <v>8</v>
      </c>
      <c r="E44" s="234">
        <f>D44*E47/D47</f>
        <v>0.30769230769230771</v>
      </c>
    </row>
    <row r="45" spans="2:13" ht="18" x14ac:dyDescent="0.2">
      <c r="C45" s="229" t="s">
        <v>56</v>
      </c>
      <c r="D45" s="229">
        <v>2</v>
      </c>
      <c r="E45" s="234">
        <f>D45*E47/D47</f>
        <v>7.6923076923076927E-2</v>
      </c>
    </row>
    <row r="46" spans="2:13" ht="18" x14ac:dyDescent="0.2">
      <c r="C46" s="229" t="s">
        <v>195</v>
      </c>
      <c r="D46" s="229">
        <v>6</v>
      </c>
      <c r="E46" s="234">
        <f>D46*E47/D47</f>
        <v>0.23076923076923078</v>
      </c>
    </row>
    <row r="47" spans="2:13" ht="18" x14ac:dyDescent="0.2">
      <c r="C47" s="231" t="s">
        <v>194</v>
      </c>
      <c r="D47" s="231">
        <f>SUM(D41:D46)</f>
        <v>26</v>
      </c>
      <c r="E47" s="232">
        <v>1</v>
      </c>
    </row>
  </sheetData>
  <mergeCells count="5">
    <mergeCell ref="B2:D2"/>
    <mergeCell ref="F2:H2"/>
    <mergeCell ref="C27:E27"/>
    <mergeCell ref="G27:I27"/>
    <mergeCell ref="C39:E39"/>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3:J32"/>
  <sheetViews>
    <sheetView zoomScale="55" zoomScaleNormal="55" workbookViewId="0">
      <selection activeCell="I25" sqref="I25"/>
    </sheetView>
  </sheetViews>
  <sheetFormatPr defaultColWidth="8.7109375" defaultRowHeight="12.75" x14ac:dyDescent="0.2"/>
  <cols>
    <col min="1" max="1" width="8.7109375" style="31"/>
    <col min="2" max="2" width="22.5703125" style="31" customWidth="1"/>
    <col min="3" max="3" width="19.140625" style="31" customWidth="1"/>
    <col min="4" max="4" width="21.7109375" style="31" customWidth="1"/>
    <col min="5" max="5" width="8.7109375" style="31"/>
    <col min="6" max="6" width="18.7109375" style="31" customWidth="1"/>
    <col min="7" max="7" width="9.7109375" style="31" customWidth="1"/>
    <col min="8" max="8" width="4.42578125" style="31" customWidth="1"/>
    <col min="9" max="9" width="12.140625" style="31" customWidth="1"/>
    <col min="10" max="10" width="9.140625" style="31" customWidth="1"/>
    <col min="11" max="12" width="3.5703125" style="31" bestFit="1" customWidth="1"/>
    <col min="13" max="16384" width="8.7109375" style="31"/>
  </cols>
  <sheetData>
    <row r="3" spans="2:10" ht="18" x14ac:dyDescent="0.2">
      <c r="B3" s="65" t="s">
        <v>0</v>
      </c>
      <c r="C3" s="65">
        <v>2021</v>
      </c>
      <c r="D3" s="65">
        <v>2022</v>
      </c>
      <c r="F3" s="64"/>
    </row>
    <row r="4" spans="2:10" ht="18.75" thickBot="1" x14ac:dyDescent="0.3">
      <c r="B4" s="36" t="s">
        <v>271</v>
      </c>
      <c r="C4" s="35">
        <v>2</v>
      </c>
      <c r="D4" s="63">
        <v>3</v>
      </c>
      <c r="F4" s="62" t="s">
        <v>270</v>
      </c>
      <c r="G4" s="61" t="s">
        <v>268</v>
      </c>
      <c r="H4" s="60"/>
      <c r="I4" s="59" t="s">
        <v>269</v>
      </c>
      <c r="J4" s="51" t="s">
        <v>268</v>
      </c>
    </row>
    <row r="5" spans="2:10" ht="18.75" thickBot="1" x14ac:dyDescent="0.3">
      <c r="B5" s="36" t="s">
        <v>267</v>
      </c>
      <c r="C5" s="35">
        <v>6</v>
      </c>
      <c r="D5" s="35">
        <v>0</v>
      </c>
      <c r="F5" s="58" t="s">
        <v>266</v>
      </c>
      <c r="G5" s="44">
        <v>2</v>
      </c>
      <c r="H5" s="57"/>
      <c r="I5" s="56" t="s">
        <v>266</v>
      </c>
      <c r="J5" s="43">
        <v>2</v>
      </c>
    </row>
    <row r="6" spans="2:10" ht="18.75" thickBot="1" x14ac:dyDescent="0.3">
      <c r="B6" s="36" t="s">
        <v>265</v>
      </c>
      <c r="C6" s="35">
        <v>6</v>
      </c>
      <c r="D6" s="35">
        <v>4</v>
      </c>
      <c r="F6" s="58" t="s">
        <v>264</v>
      </c>
      <c r="G6" s="44">
        <v>5</v>
      </c>
      <c r="H6" s="57"/>
      <c r="I6" s="56" t="s">
        <v>264</v>
      </c>
      <c r="J6" s="43">
        <v>5</v>
      </c>
    </row>
    <row r="7" spans="2:10" ht="30.75" thickBot="1" x14ac:dyDescent="0.3">
      <c r="B7" s="36" t="s">
        <v>263</v>
      </c>
      <c r="C7" s="35">
        <v>5</v>
      </c>
      <c r="D7" s="35">
        <v>3</v>
      </c>
      <c r="F7" s="58" t="s">
        <v>262</v>
      </c>
      <c r="G7" s="44">
        <v>2</v>
      </c>
      <c r="H7" s="57"/>
      <c r="I7" s="56" t="s">
        <v>262</v>
      </c>
      <c r="J7" s="43">
        <v>2</v>
      </c>
    </row>
    <row r="8" spans="2:10" ht="18.75" thickBot="1" x14ac:dyDescent="0.3">
      <c r="B8" s="36" t="s">
        <v>261</v>
      </c>
      <c r="C8" s="35">
        <v>5</v>
      </c>
      <c r="D8" s="35">
        <v>2</v>
      </c>
      <c r="F8" s="58" t="s">
        <v>260</v>
      </c>
      <c r="G8" s="44">
        <v>5</v>
      </c>
      <c r="H8" s="57"/>
      <c r="I8" s="56" t="s">
        <v>260</v>
      </c>
      <c r="J8" s="43">
        <v>5</v>
      </c>
    </row>
    <row r="9" spans="2:10" ht="18.75" thickBot="1" x14ac:dyDescent="0.3">
      <c r="B9" s="36" t="s">
        <v>259</v>
      </c>
      <c r="C9" s="35"/>
      <c r="D9" s="35">
        <v>1</v>
      </c>
      <c r="F9" s="58" t="s">
        <v>528</v>
      </c>
      <c r="G9" s="44">
        <v>5</v>
      </c>
      <c r="H9" s="57"/>
      <c r="I9" s="56" t="s">
        <v>258</v>
      </c>
      <c r="J9" s="43">
        <v>4</v>
      </c>
    </row>
    <row r="10" spans="2:10" ht="18.75" thickBot="1" x14ac:dyDescent="0.3">
      <c r="B10" s="36" t="s">
        <v>257</v>
      </c>
      <c r="C10" s="35">
        <v>1</v>
      </c>
      <c r="D10" s="35">
        <v>3</v>
      </c>
      <c r="F10" s="58" t="s">
        <v>254</v>
      </c>
      <c r="G10" s="44">
        <v>3</v>
      </c>
      <c r="H10" s="57"/>
      <c r="I10" s="56" t="s">
        <v>256</v>
      </c>
      <c r="J10" s="43">
        <v>1</v>
      </c>
    </row>
    <row r="11" spans="2:10" ht="18.75" thickBot="1" x14ac:dyDescent="0.3">
      <c r="B11" s="36" t="s">
        <v>255</v>
      </c>
      <c r="C11" s="35">
        <v>3</v>
      </c>
      <c r="D11" s="35">
        <v>6</v>
      </c>
      <c r="F11" s="58" t="s">
        <v>251</v>
      </c>
      <c r="G11" s="44">
        <v>3</v>
      </c>
      <c r="H11" s="57"/>
      <c r="I11" s="56" t="s">
        <v>254</v>
      </c>
      <c r="J11" s="43">
        <v>3</v>
      </c>
    </row>
    <row r="12" spans="2:10" ht="18.75" thickBot="1" x14ac:dyDescent="0.3">
      <c r="B12" s="36" t="s">
        <v>253</v>
      </c>
      <c r="C12" s="35">
        <v>4</v>
      </c>
      <c r="D12" s="35">
        <v>7</v>
      </c>
      <c r="F12" s="58" t="s">
        <v>252</v>
      </c>
      <c r="G12" s="44">
        <v>2</v>
      </c>
      <c r="H12" s="57"/>
      <c r="I12" s="56" t="s">
        <v>251</v>
      </c>
      <c r="J12" s="43">
        <v>3</v>
      </c>
    </row>
    <row r="13" spans="2:10" ht="30.75" thickBot="1" x14ac:dyDescent="0.3">
      <c r="B13" s="36" t="s">
        <v>250</v>
      </c>
      <c r="C13" s="35">
        <v>2</v>
      </c>
      <c r="D13" s="35">
        <v>1</v>
      </c>
      <c r="F13" s="58" t="s">
        <v>249</v>
      </c>
      <c r="G13" s="44">
        <v>3</v>
      </c>
      <c r="H13" s="57"/>
      <c r="I13" s="56" t="s">
        <v>248</v>
      </c>
      <c r="J13" s="43">
        <v>5</v>
      </c>
    </row>
    <row r="14" spans="2:10" ht="18.75" thickBot="1" x14ac:dyDescent="0.3">
      <c r="B14" s="40" t="s">
        <v>194</v>
      </c>
      <c r="C14" s="40">
        <f>SUM(C4:C13)</f>
        <v>34</v>
      </c>
      <c r="D14" s="40">
        <f>SUM(D4:D13)</f>
        <v>30</v>
      </c>
      <c r="F14" s="58" t="s">
        <v>247</v>
      </c>
      <c r="G14" s="44">
        <v>1</v>
      </c>
      <c r="H14" s="57"/>
      <c r="I14" s="56" t="s">
        <v>247</v>
      </c>
      <c r="J14" s="43">
        <v>1</v>
      </c>
    </row>
    <row r="15" spans="2:10" ht="15" x14ac:dyDescent="0.2">
      <c r="F15" s="42" t="s">
        <v>215</v>
      </c>
      <c r="G15" s="55">
        <f>SUM(G5:G14)</f>
        <v>31</v>
      </c>
      <c r="H15" s="54"/>
      <c r="I15" s="53" t="s">
        <v>215</v>
      </c>
      <c r="J15" s="52">
        <f>SUM(J5:J14)</f>
        <v>31</v>
      </c>
    </row>
    <row r="21" spans="2:8" ht="18.75" x14ac:dyDescent="0.2">
      <c r="B21" s="141" t="s">
        <v>426</v>
      </c>
      <c r="C21" s="141">
        <v>2021</v>
      </c>
      <c r="D21" s="141">
        <v>2022</v>
      </c>
      <c r="E21" s="142" t="s">
        <v>423</v>
      </c>
      <c r="F21" s="142">
        <v>2024</v>
      </c>
      <c r="G21" s="139" t="s">
        <v>194</v>
      </c>
    </row>
    <row r="22" spans="2:8" ht="18.75" x14ac:dyDescent="0.2">
      <c r="B22" s="143" t="s">
        <v>271</v>
      </c>
      <c r="C22" s="144">
        <v>2</v>
      </c>
      <c r="D22" s="145">
        <v>3</v>
      </c>
      <c r="E22" s="146">
        <v>2</v>
      </c>
      <c r="F22" s="146">
        <v>3</v>
      </c>
      <c r="G22" s="147">
        <f t="shared" ref="G22:G31" si="0">SUM(C22:F22)</f>
        <v>10</v>
      </c>
    </row>
    <row r="23" spans="2:8" ht="18.75" x14ac:dyDescent="0.2">
      <c r="B23" s="143" t="s">
        <v>267</v>
      </c>
      <c r="C23" s="144">
        <v>6</v>
      </c>
      <c r="D23" s="144">
        <v>0</v>
      </c>
      <c r="E23" s="146">
        <v>5</v>
      </c>
      <c r="F23" s="146">
        <v>4</v>
      </c>
      <c r="G23" s="147">
        <f t="shared" si="0"/>
        <v>15</v>
      </c>
    </row>
    <row r="24" spans="2:8" ht="18.75" x14ac:dyDescent="0.2">
      <c r="B24" s="143" t="s">
        <v>265</v>
      </c>
      <c r="C24" s="144">
        <v>6</v>
      </c>
      <c r="D24" s="144">
        <v>4</v>
      </c>
      <c r="E24" s="146">
        <v>2</v>
      </c>
      <c r="F24" s="146">
        <v>1</v>
      </c>
      <c r="G24" s="147">
        <f t="shared" si="0"/>
        <v>13</v>
      </c>
    </row>
    <row r="25" spans="2:8" ht="18.75" x14ac:dyDescent="0.2">
      <c r="B25" s="143" t="s">
        <v>263</v>
      </c>
      <c r="C25" s="144">
        <v>5</v>
      </c>
      <c r="D25" s="144">
        <v>3</v>
      </c>
      <c r="E25" s="146">
        <v>5</v>
      </c>
      <c r="F25" s="146">
        <v>7</v>
      </c>
      <c r="G25" s="147">
        <f t="shared" si="0"/>
        <v>20</v>
      </c>
    </row>
    <row r="26" spans="2:8" ht="18.75" x14ac:dyDescent="0.2">
      <c r="B26" s="143" t="s">
        <v>261</v>
      </c>
      <c r="C26" s="144">
        <v>5</v>
      </c>
      <c r="D26" s="144">
        <v>2</v>
      </c>
      <c r="E26" s="146">
        <v>4</v>
      </c>
      <c r="F26" s="146">
        <v>11</v>
      </c>
      <c r="G26" s="147">
        <f t="shared" si="0"/>
        <v>22</v>
      </c>
    </row>
    <row r="27" spans="2:8" ht="18.75" x14ac:dyDescent="0.2">
      <c r="B27" s="143" t="s">
        <v>259</v>
      </c>
      <c r="C27" s="144">
        <v>0</v>
      </c>
      <c r="D27" s="144">
        <v>1</v>
      </c>
      <c r="E27" s="146">
        <v>1</v>
      </c>
      <c r="F27" s="146">
        <v>0</v>
      </c>
      <c r="G27" s="147">
        <f t="shared" si="0"/>
        <v>2</v>
      </c>
    </row>
    <row r="28" spans="2:8" ht="18.75" x14ac:dyDescent="0.2">
      <c r="B28" s="143" t="s">
        <v>257</v>
      </c>
      <c r="C28" s="144">
        <v>1</v>
      </c>
      <c r="D28" s="144">
        <v>3</v>
      </c>
      <c r="E28" s="146">
        <v>3</v>
      </c>
      <c r="F28" s="146">
        <v>2</v>
      </c>
      <c r="G28" s="147">
        <f t="shared" si="0"/>
        <v>9</v>
      </c>
    </row>
    <row r="29" spans="2:8" ht="18.75" x14ac:dyDescent="0.2">
      <c r="B29" s="143" t="s">
        <v>255</v>
      </c>
      <c r="C29" s="144">
        <v>3</v>
      </c>
      <c r="D29" s="144">
        <v>6</v>
      </c>
      <c r="E29" s="146">
        <v>3</v>
      </c>
      <c r="F29" s="146">
        <v>1</v>
      </c>
      <c r="G29" s="147">
        <f t="shared" si="0"/>
        <v>13</v>
      </c>
    </row>
    <row r="30" spans="2:8" ht="18.75" x14ac:dyDescent="0.2">
      <c r="B30" s="143" t="s">
        <v>253</v>
      </c>
      <c r="C30" s="144">
        <v>4</v>
      </c>
      <c r="D30" s="144">
        <v>7</v>
      </c>
      <c r="E30" s="146">
        <v>5</v>
      </c>
      <c r="F30" s="146">
        <v>0</v>
      </c>
      <c r="G30" s="147">
        <f t="shared" si="0"/>
        <v>16</v>
      </c>
    </row>
    <row r="31" spans="2:8" ht="18.75" x14ac:dyDescent="0.2">
      <c r="B31" s="143" t="s">
        <v>250</v>
      </c>
      <c r="C31" s="144">
        <v>2</v>
      </c>
      <c r="D31" s="144">
        <v>1</v>
      </c>
      <c r="E31" s="146">
        <v>1</v>
      </c>
      <c r="F31" s="146">
        <v>2</v>
      </c>
      <c r="G31" s="147">
        <f t="shared" si="0"/>
        <v>6</v>
      </c>
    </row>
    <row r="32" spans="2:8" ht="18.75" x14ac:dyDescent="0.2">
      <c r="B32" s="140" t="s">
        <v>194</v>
      </c>
      <c r="C32" s="140">
        <f>SUM(C22:C31)</f>
        <v>34</v>
      </c>
      <c r="D32" s="140">
        <f>SUM(D22:D31)</f>
        <v>30</v>
      </c>
      <c r="E32" s="148">
        <f>SUM(E22:E31)</f>
        <v>31</v>
      </c>
      <c r="F32" s="148">
        <f>SUM(F22:F31)</f>
        <v>31</v>
      </c>
      <c r="G32" s="139">
        <f>SUM(C32:E32)</f>
        <v>95</v>
      </c>
      <c r="H32" s="31">
        <f>SUM(C32:E32)</f>
        <v>95</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N29"/>
  <sheetViews>
    <sheetView zoomScale="58" zoomScaleNormal="100" workbookViewId="0">
      <selection activeCell="N4" sqref="N4:N11"/>
    </sheetView>
  </sheetViews>
  <sheetFormatPr defaultColWidth="8.7109375" defaultRowHeight="12.75" x14ac:dyDescent="0.2"/>
  <cols>
    <col min="1" max="1" width="8.7109375" style="31"/>
    <col min="2" max="2" width="59.7109375" style="31" bestFit="1" customWidth="1"/>
    <col min="3" max="3" width="15.85546875" style="31" bestFit="1" customWidth="1"/>
    <col min="4" max="4" width="10" style="31" bestFit="1" customWidth="1"/>
    <col min="5" max="5" width="7.85546875" style="31" customWidth="1"/>
    <col min="6" max="6" width="16.85546875" style="31" customWidth="1"/>
    <col min="7" max="7" width="8.7109375" style="31"/>
    <col min="8" max="8" width="12.140625" style="31" customWidth="1"/>
    <col min="9" max="9" width="14.85546875" style="31" customWidth="1"/>
    <col min="10" max="10" width="33.5703125" style="31" customWidth="1"/>
    <col min="11" max="11" width="8.7109375" style="31"/>
    <col min="12" max="12" width="8.7109375" style="31" customWidth="1"/>
    <col min="13" max="13" width="8.7109375" style="31"/>
    <col min="14" max="14" width="11.7109375" style="31" bestFit="1" customWidth="1"/>
    <col min="15" max="16384" width="8.7109375" style="31"/>
  </cols>
  <sheetData>
    <row r="2" spans="2:14" ht="19.5" thickBot="1" x14ac:dyDescent="0.3">
      <c r="B2" s="387" t="s">
        <v>201</v>
      </c>
      <c r="C2" s="388"/>
      <c r="D2" s="389"/>
      <c r="F2" s="390" t="s">
        <v>532</v>
      </c>
      <c r="G2" s="390"/>
      <c r="H2" s="390"/>
      <c r="J2" s="391" t="s">
        <v>246</v>
      </c>
      <c r="K2" s="392"/>
      <c r="L2" s="393"/>
    </row>
    <row r="3" spans="2:14" ht="57" thickBot="1" x14ac:dyDescent="0.3">
      <c r="B3" s="41" t="s">
        <v>214</v>
      </c>
      <c r="C3" s="40" t="s">
        <v>213</v>
      </c>
      <c r="D3" s="40" t="s">
        <v>202</v>
      </c>
      <c r="F3" s="265" t="s">
        <v>533</v>
      </c>
      <c r="G3" s="265" t="s">
        <v>534</v>
      </c>
      <c r="H3" s="265" t="s">
        <v>535</v>
      </c>
      <c r="J3" s="50" t="s">
        <v>244</v>
      </c>
      <c r="K3" s="49" t="s">
        <v>243</v>
      </c>
      <c r="L3" s="48" t="s">
        <v>242</v>
      </c>
    </row>
    <row r="4" spans="2:14" ht="29.45" customHeight="1" thickBot="1" x14ac:dyDescent="0.3">
      <c r="B4" s="39" t="s">
        <v>212</v>
      </c>
      <c r="C4" s="38">
        <v>9</v>
      </c>
      <c r="D4" s="37">
        <f t="shared" ref="D4:D15" si="0">C4*100/$C$15</f>
        <v>26.470588235294116</v>
      </c>
      <c r="F4" s="266" t="s">
        <v>241</v>
      </c>
      <c r="G4" s="267">
        <v>12</v>
      </c>
      <c r="H4" s="268">
        <f>G4*100/$G$14</f>
        <v>38.70967741935484</v>
      </c>
      <c r="I4" s="228"/>
      <c r="J4" s="45" t="s">
        <v>240</v>
      </c>
      <c r="K4" s="227">
        <v>13</v>
      </c>
      <c r="L4" s="272">
        <f>K4*100/$K$12</f>
        <v>41.935483870967744</v>
      </c>
      <c r="N4" s="228"/>
    </row>
    <row r="5" spans="2:14" ht="29.45" customHeight="1" thickBot="1" x14ac:dyDescent="0.3">
      <c r="B5" s="39" t="s">
        <v>211</v>
      </c>
      <c r="C5" s="38">
        <v>9</v>
      </c>
      <c r="D5" s="37">
        <f t="shared" si="0"/>
        <v>26.470588235294116</v>
      </c>
      <c r="F5" s="266" t="s">
        <v>239</v>
      </c>
      <c r="G5" s="267">
        <v>9</v>
      </c>
      <c r="H5" s="268">
        <f t="shared" ref="H5:H13" si="1">G5*100/$G$14</f>
        <v>29.032258064516128</v>
      </c>
      <c r="I5" s="228"/>
      <c r="J5" s="45" t="s">
        <v>238</v>
      </c>
      <c r="K5" s="227">
        <v>9</v>
      </c>
      <c r="L5" s="272">
        <f t="shared" ref="L5:L6" si="2">K5*100/$K$12</f>
        <v>29.032258064516128</v>
      </c>
      <c r="N5" s="228"/>
    </row>
    <row r="6" spans="2:14" ht="58.5" customHeight="1" thickBot="1" x14ac:dyDescent="0.3">
      <c r="B6" s="39" t="s">
        <v>237</v>
      </c>
      <c r="C6" s="38">
        <v>4</v>
      </c>
      <c r="D6" s="37">
        <f t="shared" si="0"/>
        <v>11.764705882352942</v>
      </c>
      <c r="F6" s="266" t="s">
        <v>236</v>
      </c>
      <c r="G6" s="267">
        <v>3</v>
      </c>
      <c r="H6" s="268">
        <f t="shared" si="1"/>
        <v>9.67741935483871</v>
      </c>
      <c r="I6" s="228"/>
      <c r="J6" s="47" t="s">
        <v>235</v>
      </c>
      <c r="K6" s="227">
        <v>2</v>
      </c>
      <c r="L6" s="272">
        <f t="shared" si="2"/>
        <v>6.4516129032258061</v>
      </c>
      <c r="N6" s="228"/>
    </row>
    <row r="7" spans="2:14" ht="44.1" customHeight="1" x14ac:dyDescent="0.25">
      <c r="B7" s="36" t="s">
        <v>234</v>
      </c>
      <c r="C7" s="35">
        <v>3</v>
      </c>
      <c r="D7" s="34">
        <f t="shared" si="0"/>
        <v>8.8235294117647065</v>
      </c>
      <c r="F7" s="266" t="s">
        <v>233</v>
      </c>
      <c r="G7" s="267">
        <v>1</v>
      </c>
      <c r="H7" s="268">
        <f t="shared" si="1"/>
        <v>3.225806451612903</v>
      </c>
      <c r="I7" s="228"/>
      <c r="J7" s="46" t="s">
        <v>232</v>
      </c>
      <c r="K7" s="394">
        <v>2</v>
      </c>
      <c r="L7" s="396">
        <f>K7*100/K12</f>
        <v>6.4516129032258061</v>
      </c>
      <c r="N7" s="228"/>
    </row>
    <row r="8" spans="2:14" ht="44.1" customHeight="1" thickBot="1" x14ac:dyDescent="0.3">
      <c r="B8" s="36" t="s">
        <v>231</v>
      </c>
      <c r="C8" s="35">
        <v>2</v>
      </c>
      <c r="D8" s="34">
        <f t="shared" si="0"/>
        <v>5.882352941176471</v>
      </c>
      <c r="F8" s="266" t="s">
        <v>230</v>
      </c>
      <c r="G8" s="267">
        <v>1</v>
      </c>
      <c r="H8" s="268">
        <f t="shared" si="1"/>
        <v>3.225806451612903</v>
      </c>
      <c r="I8" s="228"/>
      <c r="J8" s="45" t="s">
        <v>424</v>
      </c>
      <c r="K8" s="395"/>
      <c r="L8" s="397"/>
      <c r="N8" s="228"/>
    </row>
    <row r="9" spans="2:14" ht="29.45" customHeight="1" thickBot="1" x14ac:dyDescent="0.3">
      <c r="B9" s="36" t="s">
        <v>229</v>
      </c>
      <c r="C9" s="35">
        <v>2</v>
      </c>
      <c r="D9" s="34">
        <f t="shared" si="0"/>
        <v>5.882352941176471</v>
      </c>
      <c r="F9" s="266" t="s">
        <v>228</v>
      </c>
      <c r="G9" s="267">
        <v>1</v>
      </c>
      <c r="H9" s="268">
        <f t="shared" si="1"/>
        <v>3.225806451612903</v>
      </c>
      <c r="I9" s="228"/>
      <c r="J9" s="45" t="s">
        <v>227</v>
      </c>
      <c r="K9" s="227">
        <v>3</v>
      </c>
      <c r="L9" s="272">
        <f>K9*100/$K$12</f>
        <v>9.67741935483871</v>
      </c>
      <c r="N9" s="228"/>
    </row>
    <row r="10" spans="2:14" ht="29.45" customHeight="1" thickBot="1" x14ac:dyDescent="0.3">
      <c r="B10" s="36" t="s">
        <v>226</v>
      </c>
      <c r="C10" s="35">
        <v>1</v>
      </c>
      <c r="D10" s="34">
        <f t="shared" si="0"/>
        <v>2.9411764705882355</v>
      </c>
      <c r="F10" s="266" t="s">
        <v>225</v>
      </c>
      <c r="G10" s="267">
        <v>1</v>
      </c>
      <c r="H10" s="268">
        <f t="shared" si="1"/>
        <v>3.225806451612903</v>
      </c>
      <c r="I10" s="228"/>
      <c r="J10" s="45" t="s">
        <v>224</v>
      </c>
      <c r="K10" s="227">
        <v>1</v>
      </c>
      <c r="L10" s="272">
        <f t="shared" ref="L10:L12" si="3">K10*100/$K$12</f>
        <v>3.225806451612903</v>
      </c>
      <c r="N10" s="228"/>
    </row>
    <row r="11" spans="2:14" ht="72.95" customHeight="1" thickBot="1" x14ac:dyDescent="0.3">
      <c r="B11" s="36" t="s">
        <v>223</v>
      </c>
      <c r="C11" s="35">
        <v>1</v>
      </c>
      <c r="D11" s="34">
        <f t="shared" si="0"/>
        <v>2.9411764705882355</v>
      </c>
      <c r="F11" s="266" t="s">
        <v>222</v>
      </c>
      <c r="G11" s="267">
        <v>1</v>
      </c>
      <c r="H11" s="268">
        <f t="shared" si="1"/>
        <v>3.225806451612903</v>
      </c>
      <c r="I11" s="228"/>
      <c r="J11" s="45" t="s">
        <v>221</v>
      </c>
      <c r="K11" s="227">
        <v>1</v>
      </c>
      <c r="L11" s="272">
        <f t="shared" si="3"/>
        <v>3.225806451612903</v>
      </c>
      <c r="N11" s="228"/>
    </row>
    <row r="12" spans="2:14" ht="72.95" customHeight="1" thickBot="1" x14ac:dyDescent="0.3">
      <c r="B12" s="36" t="s">
        <v>220</v>
      </c>
      <c r="C12" s="35">
        <v>1</v>
      </c>
      <c r="D12" s="34">
        <f t="shared" si="0"/>
        <v>2.9411764705882355</v>
      </c>
      <c r="F12" s="266" t="s">
        <v>219</v>
      </c>
      <c r="G12" s="267">
        <v>1</v>
      </c>
      <c r="H12" s="268">
        <f t="shared" si="1"/>
        <v>3.225806451612903</v>
      </c>
      <c r="I12" s="228"/>
      <c r="J12" s="273" t="s">
        <v>215</v>
      </c>
      <c r="K12" s="274">
        <f>SUM(K4:K11)</f>
        <v>31</v>
      </c>
      <c r="L12" s="275">
        <f t="shared" si="3"/>
        <v>100</v>
      </c>
    </row>
    <row r="13" spans="2:14" ht="18.75" x14ac:dyDescent="0.25">
      <c r="B13" s="36" t="s">
        <v>218</v>
      </c>
      <c r="C13" s="35">
        <v>1</v>
      </c>
      <c r="D13" s="34">
        <f t="shared" si="0"/>
        <v>2.9411764705882355</v>
      </c>
      <c r="F13" s="266" t="s">
        <v>217</v>
      </c>
      <c r="G13" s="267">
        <v>1</v>
      </c>
      <c r="H13" s="268">
        <f t="shared" si="1"/>
        <v>3.225806451612903</v>
      </c>
      <c r="I13" s="228"/>
    </row>
    <row r="14" spans="2:14" ht="18.75" x14ac:dyDescent="0.25">
      <c r="B14" s="36" t="s">
        <v>216</v>
      </c>
      <c r="C14" s="35">
        <v>1</v>
      </c>
      <c r="D14" s="34">
        <f t="shared" si="0"/>
        <v>2.9411764705882355</v>
      </c>
      <c r="F14" s="269" t="s">
        <v>536</v>
      </c>
      <c r="G14" s="270">
        <f>SUM(G4:G13)</f>
        <v>31</v>
      </c>
      <c r="H14" s="271">
        <f>G14*100/$G$14</f>
        <v>100</v>
      </c>
      <c r="I14" s="226"/>
    </row>
    <row r="15" spans="2:14" ht="18.75" x14ac:dyDescent="0.3">
      <c r="B15" s="33" t="s">
        <v>194</v>
      </c>
      <c r="C15" s="32">
        <f>SUM(C4:C14)</f>
        <v>34</v>
      </c>
      <c r="D15" s="32">
        <f t="shared" si="0"/>
        <v>100</v>
      </c>
    </row>
    <row r="18" spans="2:4" ht="18" x14ac:dyDescent="0.25">
      <c r="B18" s="387" t="s">
        <v>200</v>
      </c>
      <c r="C18" s="388"/>
      <c r="D18" s="389"/>
    </row>
    <row r="19" spans="2:4" ht="18" x14ac:dyDescent="0.25">
      <c r="B19" s="41" t="s">
        <v>214</v>
      </c>
      <c r="C19" s="40" t="s">
        <v>213</v>
      </c>
      <c r="D19" s="40" t="s">
        <v>202</v>
      </c>
    </row>
    <row r="20" spans="2:4" ht="18" x14ac:dyDescent="0.25">
      <c r="B20" s="39" t="s">
        <v>212</v>
      </c>
      <c r="C20" s="38">
        <v>7</v>
      </c>
      <c r="D20" s="37">
        <f t="shared" ref="D20:D29" si="4">C20*100/$C$29</f>
        <v>23.333333333333332</v>
      </c>
    </row>
    <row r="21" spans="2:4" ht="18" x14ac:dyDescent="0.25">
      <c r="B21" s="39" t="s">
        <v>211</v>
      </c>
      <c r="C21" s="38">
        <v>14</v>
      </c>
      <c r="D21" s="37">
        <f t="shared" si="4"/>
        <v>46.666666666666664</v>
      </c>
    </row>
    <row r="22" spans="2:4" ht="18" x14ac:dyDescent="0.25">
      <c r="B22" s="39" t="s">
        <v>210</v>
      </c>
      <c r="C22" s="38">
        <v>3</v>
      </c>
      <c r="D22" s="37">
        <f t="shared" si="4"/>
        <v>10</v>
      </c>
    </row>
    <row r="23" spans="2:4" ht="18" x14ac:dyDescent="0.25">
      <c r="B23" s="36" t="s">
        <v>209</v>
      </c>
      <c r="C23" s="35">
        <v>1</v>
      </c>
      <c r="D23" s="34">
        <f t="shared" si="4"/>
        <v>3.3333333333333335</v>
      </c>
    </row>
    <row r="24" spans="2:4" ht="18" x14ac:dyDescent="0.25">
      <c r="B24" s="36" t="s">
        <v>208</v>
      </c>
      <c r="C24" s="35">
        <v>1</v>
      </c>
      <c r="D24" s="34">
        <f t="shared" si="4"/>
        <v>3.3333333333333335</v>
      </c>
    </row>
    <row r="25" spans="2:4" ht="18" x14ac:dyDescent="0.25">
      <c r="B25" s="36" t="s">
        <v>207</v>
      </c>
      <c r="C25" s="35">
        <v>1</v>
      </c>
      <c r="D25" s="34">
        <f t="shared" si="4"/>
        <v>3.3333333333333335</v>
      </c>
    </row>
    <row r="26" spans="2:4" ht="18" x14ac:dyDescent="0.25">
      <c r="B26" s="36" t="s">
        <v>206</v>
      </c>
      <c r="C26" s="35">
        <v>1</v>
      </c>
      <c r="D26" s="34">
        <f t="shared" si="4"/>
        <v>3.3333333333333335</v>
      </c>
    </row>
    <row r="27" spans="2:4" ht="18" x14ac:dyDescent="0.25">
      <c r="B27" s="36" t="s">
        <v>205</v>
      </c>
      <c r="C27" s="35">
        <v>1</v>
      </c>
      <c r="D27" s="34">
        <f t="shared" si="4"/>
        <v>3.3333333333333335</v>
      </c>
    </row>
    <row r="28" spans="2:4" ht="18" x14ac:dyDescent="0.25">
      <c r="B28" s="36" t="s">
        <v>204</v>
      </c>
      <c r="C28" s="35">
        <v>1</v>
      </c>
      <c r="D28" s="34">
        <f t="shared" si="4"/>
        <v>3.3333333333333335</v>
      </c>
    </row>
    <row r="29" spans="2:4" ht="18.75" x14ac:dyDescent="0.3">
      <c r="B29" s="33" t="s">
        <v>194</v>
      </c>
      <c r="C29" s="32">
        <f>SUM(C20:C28)</f>
        <v>30</v>
      </c>
      <c r="D29" s="32">
        <f t="shared" si="4"/>
        <v>100</v>
      </c>
    </row>
  </sheetData>
  <mergeCells count="6">
    <mergeCell ref="B2:D2"/>
    <mergeCell ref="B18:D18"/>
    <mergeCell ref="F2:H2"/>
    <mergeCell ref="J2:L2"/>
    <mergeCell ref="K7:K8"/>
    <mergeCell ref="L7:L8"/>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K5:AC77"/>
  <sheetViews>
    <sheetView topLeftCell="A19" zoomScale="88" zoomScaleNormal="160" workbookViewId="0">
      <selection activeCell="R30" sqref="R30"/>
    </sheetView>
  </sheetViews>
  <sheetFormatPr defaultColWidth="8.7109375" defaultRowHeight="12.75" x14ac:dyDescent="0.2"/>
  <cols>
    <col min="1" max="11" width="8.7109375" style="12"/>
    <col min="12" max="12" width="5.42578125" style="12" customWidth="1"/>
    <col min="13" max="13" width="6.28515625" style="12" customWidth="1"/>
    <col min="14" max="14" width="4.7109375" style="12" customWidth="1"/>
    <col min="15" max="16" width="8.7109375" style="12"/>
    <col min="17" max="17" width="23.42578125" style="12" bestFit="1" customWidth="1"/>
    <col min="18" max="18" width="8.7109375" style="12"/>
    <col min="19" max="19" width="13.28515625" style="12" bestFit="1" customWidth="1"/>
    <col min="20" max="16384" width="8.7109375" style="12"/>
  </cols>
  <sheetData>
    <row r="5" spans="11:21" x14ac:dyDescent="0.2">
      <c r="K5" s="12" t="s">
        <v>167</v>
      </c>
      <c r="L5" s="77">
        <v>2021</v>
      </c>
      <c r="M5" s="12">
        <v>2022</v>
      </c>
      <c r="N5" s="78">
        <v>2023</v>
      </c>
      <c r="O5" s="12">
        <v>2024</v>
      </c>
    </row>
    <row r="6" spans="11:21" x14ac:dyDescent="0.2">
      <c r="K6" s="12" t="s">
        <v>340</v>
      </c>
      <c r="L6" s="12">
        <v>2</v>
      </c>
      <c r="M6" s="12">
        <v>0</v>
      </c>
      <c r="N6" s="79">
        <v>1</v>
      </c>
      <c r="O6" s="12">
        <v>0</v>
      </c>
    </row>
    <row r="7" spans="11:21" ht="15" x14ac:dyDescent="0.25">
      <c r="K7" s="12" t="s">
        <v>341</v>
      </c>
      <c r="L7" s="12">
        <v>1</v>
      </c>
      <c r="M7" s="12">
        <v>2</v>
      </c>
      <c r="N7" s="79">
        <v>2</v>
      </c>
      <c r="O7" s="12">
        <v>3</v>
      </c>
      <c r="U7"/>
    </row>
    <row r="8" spans="11:21" ht="15" x14ac:dyDescent="0.25">
      <c r="K8" s="12" t="s">
        <v>411</v>
      </c>
      <c r="L8" s="12">
        <v>3</v>
      </c>
      <c r="M8" s="12">
        <v>3</v>
      </c>
      <c r="N8" s="79">
        <v>0</v>
      </c>
      <c r="O8" s="12">
        <v>3</v>
      </c>
      <c r="U8"/>
    </row>
    <row r="9" spans="11:21" ht="15" x14ac:dyDescent="0.25">
      <c r="K9" s="12" t="s">
        <v>342</v>
      </c>
      <c r="L9" s="12">
        <v>2</v>
      </c>
      <c r="M9" s="12">
        <v>4</v>
      </c>
      <c r="N9" s="79">
        <v>2</v>
      </c>
      <c r="O9" s="12">
        <v>8</v>
      </c>
      <c r="U9"/>
    </row>
    <row r="10" spans="11:21" ht="15" x14ac:dyDescent="0.25">
      <c r="K10" s="12" t="s">
        <v>343</v>
      </c>
      <c r="L10" s="12">
        <v>4</v>
      </c>
      <c r="M10" s="12">
        <v>3</v>
      </c>
      <c r="N10" s="79">
        <v>3</v>
      </c>
      <c r="O10" s="12">
        <v>1</v>
      </c>
      <c r="U10"/>
    </row>
    <row r="11" spans="11:21" ht="15" x14ac:dyDescent="0.25">
      <c r="K11" s="12" t="s">
        <v>344</v>
      </c>
      <c r="L11" s="12">
        <v>4</v>
      </c>
      <c r="M11" s="12">
        <v>1</v>
      </c>
      <c r="N11" s="79">
        <v>2</v>
      </c>
      <c r="O11" s="12">
        <v>0</v>
      </c>
      <c r="U11"/>
    </row>
    <row r="12" spans="11:21" ht="15" x14ac:dyDescent="0.25">
      <c r="K12" s="12" t="s">
        <v>345</v>
      </c>
      <c r="L12" s="12">
        <v>5</v>
      </c>
      <c r="M12" s="12">
        <v>7</v>
      </c>
      <c r="N12" s="79">
        <v>4</v>
      </c>
      <c r="O12" s="12">
        <v>5</v>
      </c>
      <c r="U12"/>
    </row>
    <row r="13" spans="11:21" ht="15" x14ac:dyDescent="0.25">
      <c r="K13" s="12" t="s">
        <v>346</v>
      </c>
      <c r="L13" s="12">
        <v>2</v>
      </c>
      <c r="M13" s="12">
        <v>1</v>
      </c>
      <c r="N13" s="79">
        <v>5</v>
      </c>
      <c r="O13" s="12">
        <v>1</v>
      </c>
      <c r="U13"/>
    </row>
    <row r="14" spans="11:21" ht="15" x14ac:dyDescent="0.25">
      <c r="K14" s="12" t="s">
        <v>728</v>
      </c>
      <c r="L14" s="12">
        <v>4</v>
      </c>
      <c r="M14" s="12">
        <v>2</v>
      </c>
      <c r="N14" s="79">
        <v>3</v>
      </c>
      <c r="O14" s="12">
        <v>1</v>
      </c>
      <c r="U14" s="107"/>
    </row>
    <row r="15" spans="11:21" ht="15" x14ac:dyDescent="0.25">
      <c r="K15" s="75" t="s">
        <v>348</v>
      </c>
      <c r="L15" s="12">
        <v>3</v>
      </c>
      <c r="M15" s="12">
        <v>1</v>
      </c>
      <c r="N15" s="79">
        <v>4</v>
      </c>
      <c r="O15" s="12">
        <v>3</v>
      </c>
      <c r="U15" s="107"/>
    </row>
    <row r="16" spans="11:21" ht="15" x14ac:dyDescent="0.25">
      <c r="K16" s="76" t="s">
        <v>349</v>
      </c>
      <c r="L16" s="12">
        <v>3</v>
      </c>
      <c r="M16" s="12">
        <v>2</v>
      </c>
      <c r="N16" s="79">
        <v>2</v>
      </c>
      <c r="O16" s="12">
        <v>5</v>
      </c>
      <c r="P16" s="12">
        <v>1</v>
      </c>
      <c r="Q16" s="12" t="s">
        <v>750</v>
      </c>
      <c r="U16" s="107"/>
    </row>
    <row r="17" spans="11:29" ht="15" x14ac:dyDescent="0.25">
      <c r="K17" s="75" t="s">
        <v>350</v>
      </c>
      <c r="L17" s="12">
        <v>1</v>
      </c>
      <c r="M17" s="12">
        <v>4</v>
      </c>
      <c r="N17" s="79">
        <v>3</v>
      </c>
      <c r="O17" s="12">
        <v>1</v>
      </c>
      <c r="P17" s="12">
        <v>1</v>
      </c>
      <c r="U17" s="107"/>
    </row>
    <row r="18" spans="11:29" ht="15" x14ac:dyDescent="0.25">
      <c r="U18" s="107"/>
    </row>
    <row r="19" spans="11:29" ht="15" x14ac:dyDescent="0.25">
      <c r="L19" s="12">
        <f>SUM(L6:L17)</f>
        <v>34</v>
      </c>
      <c r="M19" s="12">
        <f>SUM(M6:M17)</f>
        <v>30</v>
      </c>
      <c r="N19" s="12">
        <f>SUM(N6:N17)</f>
        <v>31</v>
      </c>
      <c r="O19" s="12">
        <f>SUM(O6:O17)</f>
        <v>31</v>
      </c>
      <c r="U19" s="107"/>
    </row>
    <row r="20" spans="11:29" ht="15" x14ac:dyDescent="0.25">
      <c r="U20" s="107"/>
    </row>
    <row r="21" spans="11:29" ht="15" x14ac:dyDescent="0.25">
      <c r="U21"/>
    </row>
    <row r="22" spans="11:29" ht="15" x14ac:dyDescent="0.25">
      <c r="U22"/>
    </row>
    <row r="23" spans="11:29" ht="15" x14ac:dyDescent="0.25">
      <c r="U23"/>
    </row>
    <row r="24" spans="11:29" ht="15" x14ac:dyDescent="0.25">
      <c r="U24"/>
    </row>
    <row r="25" spans="11:29" ht="15" x14ac:dyDescent="0.25">
      <c r="U25"/>
    </row>
    <row r="26" spans="11:29" ht="15" x14ac:dyDescent="0.25">
      <c r="U26"/>
    </row>
    <row r="27" spans="11:29" ht="15" x14ac:dyDescent="0.25">
      <c r="U27"/>
    </row>
    <row r="28" spans="11:29" ht="15" x14ac:dyDescent="0.25">
      <c r="U28"/>
    </row>
    <row r="29" spans="11:29" ht="15" x14ac:dyDescent="0.25">
      <c r="Q29" s="307"/>
      <c r="R29" s="4"/>
      <c r="S29" s="307"/>
      <c r="U29"/>
    </row>
    <row r="30" spans="11:29" ht="15" x14ac:dyDescent="0.25">
      <c r="Q30" s="307"/>
      <c r="R30" s="183" t="s">
        <v>730</v>
      </c>
      <c r="S30" s="307"/>
      <c r="U30"/>
    </row>
    <row r="31" spans="11:29" ht="15" customHeight="1" x14ac:dyDescent="0.2">
      <c r="Q31" s="183" t="s">
        <v>729</v>
      </c>
      <c r="R31" s="352" t="s">
        <v>340</v>
      </c>
      <c r="S31" s="352" t="s">
        <v>341</v>
      </c>
      <c r="T31" s="352" t="s">
        <v>411</v>
      </c>
      <c r="U31" s="352" t="s">
        <v>342</v>
      </c>
      <c r="V31" s="352" t="s">
        <v>343</v>
      </c>
      <c r="W31" s="352" t="s">
        <v>344</v>
      </c>
      <c r="X31" s="352" t="s">
        <v>345</v>
      </c>
      <c r="Y31" s="352" t="s">
        <v>346</v>
      </c>
      <c r="Z31" s="352" t="s">
        <v>728</v>
      </c>
      <c r="AA31" s="352" t="s">
        <v>348</v>
      </c>
      <c r="AB31" s="352" t="s">
        <v>349</v>
      </c>
      <c r="AC31" s="183" t="s">
        <v>731</v>
      </c>
    </row>
    <row r="32" spans="11:29" ht="15" x14ac:dyDescent="0.2">
      <c r="Q32" s="307" t="s">
        <v>178</v>
      </c>
      <c r="R32" s="351"/>
      <c r="S32" s="351">
        <v>2</v>
      </c>
      <c r="T32" s="351"/>
      <c r="U32" s="351"/>
      <c r="V32" s="351"/>
      <c r="W32" s="351"/>
      <c r="X32" s="351">
        <v>3</v>
      </c>
      <c r="Y32" s="351"/>
      <c r="Z32" s="351">
        <v>1</v>
      </c>
      <c r="AA32" s="351"/>
      <c r="AB32" s="351">
        <v>3</v>
      </c>
      <c r="AC32" s="351">
        <f>SUM(R32:AB32)</f>
        <v>9</v>
      </c>
    </row>
    <row r="33" spans="17:29" ht="15" x14ac:dyDescent="0.2">
      <c r="Q33" s="182" t="s">
        <v>642</v>
      </c>
      <c r="R33" s="351"/>
      <c r="S33" s="351"/>
      <c r="T33" s="351">
        <v>2</v>
      </c>
      <c r="U33" s="351">
        <v>1</v>
      </c>
      <c r="V33" s="351">
        <v>1</v>
      </c>
      <c r="W33" s="351"/>
      <c r="X33" s="351"/>
      <c r="Y33" s="351"/>
      <c r="Z33" s="351"/>
      <c r="AA33" s="351">
        <v>1</v>
      </c>
      <c r="AB33" s="351"/>
      <c r="AC33" s="351">
        <f t="shared" ref="AC33:AC39" si="0">SUM(R33:AB33)</f>
        <v>5</v>
      </c>
    </row>
    <row r="34" spans="17:29" ht="30" x14ac:dyDescent="0.2">
      <c r="Q34" s="182" t="s">
        <v>664</v>
      </c>
      <c r="R34" s="351"/>
      <c r="S34" s="351"/>
      <c r="T34" s="351"/>
      <c r="U34" s="351"/>
      <c r="V34" s="351"/>
      <c r="W34" s="351"/>
      <c r="X34" s="351">
        <v>1</v>
      </c>
      <c r="Y34" s="351">
        <v>1</v>
      </c>
      <c r="Z34" s="351"/>
      <c r="AA34" s="351"/>
      <c r="AB34" s="351"/>
      <c r="AC34" s="351">
        <f t="shared" si="0"/>
        <v>2</v>
      </c>
    </row>
    <row r="35" spans="17:29" ht="15" x14ac:dyDescent="0.2">
      <c r="Q35" s="182" t="s">
        <v>641</v>
      </c>
      <c r="R35" s="351"/>
      <c r="S35" s="351"/>
      <c r="T35" s="351"/>
      <c r="U35" s="351"/>
      <c r="V35" s="351"/>
      <c r="W35" s="351"/>
      <c r="X35" s="351"/>
      <c r="Y35" s="351"/>
      <c r="Z35" s="351"/>
      <c r="AA35" s="351">
        <v>2</v>
      </c>
      <c r="AB35" s="351"/>
      <c r="AC35" s="351">
        <f t="shared" si="0"/>
        <v>2</v>
      </c>
    </row>
    <row r="36" spans="17:29" ht="15" x14ac:dyDescent="0.2">
      <c r="Q36" s="182" t="s">
        <v>662</v>
      </c>
      <c r="R36" s="351"/>
      <c r="S36" s="351"/>
      <c r="T36" s="351"/>
      <c r="U36" s="351">
        <v>7</v>
      </c>
      <c r="V36" s="351"/>
      <c r="W36" s="351"/>
      <c r="X36" s="351"/>
      <c r="Y36" s="351"/>
      <c r="Z36" s="351"/>
      <c r="AA36" s="351"/>
      <c r="AB36" s="351"/>
      <c r="AC36" s="351">
        <f t="shared" si="0"/>
        <v>7</v>
      </c>
    </row>
    <row r="37" spans="17:29" ht="15" x14ac:dyDescent="0.2">
      <c r="Q37" s="182" t="s">
        <v>663</v>
      </c>
      <c r="R37" s="351"/>
      <c r="S37" s="351"/>
      <c r="T37" s="351"/>
      <c r="U37" s="351"/>
      <c r="V37" s="351"/>
      <c r="W37" s="351"/>
      <c r="X37" s="351">
        <v>1</v>
      </c>
      <c r="Y37" s="351"/>
      <c r="Z37" s="351"/>
      <c r="AA37" s="351"/>
      <c r="AB37" s="351"/>
      <c r="AC37" s="351">
        <f t="shared" si="0"/>
        <v>1</v>
      </c>
    </row>
    <row r="38" spans="17:29" ht="15" x14ac:dyDescent="0.2">
      <c r="Q38" s="182" t="s">
        <v>606</v>
      </c>
      <c r="R38" s="351"/>
      <c r="S38" s="351"/>
      <c r="T38" s="351">
        <v>1</v>
      </c>
      <c r="U38" s="351"/>
      <c r="V38" s="351"/>
      <c r="W38" s="351"/>
      <c r="X38" s="351"/>
      <c r="Y38" s="351"/>
      <c r="Z38" s="351"/>
      <c r="AA38" s="351"/>
      <c r="AB38" s="351"/>
      <c r="AC38" s="351">
        <f t="shared" si="0"/>
        <v>1</v>
      </c>
    </row>
    <row r="39" spans="17:29" ht="15" x14ac:dyDescent="0.2">
      <c r="Q39" s="182" t="s">
        <v>727</v>
      </c>
      <c r="R39" s="351"/>
      <c r="S39" s="351">
        <v>1</v>
      </c>
      <c r="T39" s="351"/>
      <c r="U39" s="351"/>
      <c r="V39" s="351"/>
      <c r="W39" s="351"/>
      <c r="X39" s="351"/>
      <c r="Y39" s="351"/>
      <c r="Z39" s="351"/>
      <c r="AA39" s="351"/>
      <c r="AB39" s="351"/>
      <c r="AC39" s="351">
        <f t="shared" si="0"/>
        <v>1</v>
      </c>
    </row>
    <row r="41" spans="17:29" x14ac:dyDescent="0.2">
      <c r="AC41" s="12">
        <f>SUM(AC32:AC39)</f>
        <v>28</v>
      </c>
    </row>
    <row r="50" spans="17:23" ht="15" x14ac:dyDescent="0.25">
      <c r="Q50"/>
      <c r="R50"/>
    </row>
    <row r="51" spans="17:23" ht="15" x14ac:dyDescent="0.25">
      <c r="Q51"/>
      <c r="R51"/>
    </row>
    <row r="52" spans="17:23" ht="15" x14ac:dyDescent="0.25">
      <c r="Q52"/>
      <c r="R52"/>
    </row>
    <row r="53" spans="17:23" ht="15" x14ac:dyDescent="0.25">
      <c r="Q53"/>
      <c r="R53"/>
    </row>
    <row r="54" spans="17:23" ht="15" x14ac:dyDescent="0.25">
      <c r="Q54"/>
      <c r="R54"/>
    </row>
    <row r="55" spans="17:23" ht="15" x14ac:dyDescent="0.25">
      <c r="Q55"/>
      <c r="R55"/>
    </row>
    <row r="56" spans="17:23" ht="15" x14ac:dyDescent="0.25">
      <c r="Q56" s="107"/>
      <c r="R56"/>
    </row>
    <row r="57" spans="17:23" ht="15" x14ac:dyDescent="0.25">
      <c r="Q57"/>
      <c r="R57"/>
      <c r="V57"/>
      <c r="W57"/>
    </row>
    <row r="58" spans="17:23" ht="15" customHeight="1" x14ac:dyDescent="0.25">
      <c r="Q58" s="107"/>
      <c r="R58"/>
    </row>
    <row r="59" spans="17:23" ht="15" customHeight="1" x14ac:dyDescent="0.25">
      <c r="Q59" s="107"/>
      <c r="R59"/>
    </row>
    <row r="60" spans="17:23" ht="15" customHeight="1" x14ac:dyDescent="0.25">
      <c r="Q60" s="107"/>
      <c r="R60"/>
      <c r="V60" s="107"/>
      <c r="W60"/>
    </row>
    <row r="61" spans="17:23" ht="15" x14ac:dyDescent="0.25">
      <c r="Q61" s="107"/>
      <c r="R61"/>
    </row>
    <row r="62" spans="17:23" ht="15" x14ac:dyDescent="0.25">
      <c r="Q62" s="107"/>
      <c r="R62"/>
    </row>
    <row r="63" spans="17:23" ht="15" x14ac:dyDescent="0.25">
      <c r="Q63" s="107"/>
      <c r="R63"/>
    </row>
    <row r="64" spans="17:23" ht="15" x14ac:dyDescent="0.25">
      <c r="Q64"/>
      <c r="R64"/>
    </row>
    <row r="65" spans="17:18" ht="15" x14ac:dyDescent="0.25">
      <c r="Q65"/>
      <c r="R65"/>
    </row>
    <row r="66" spans="17:18" ht="15" x14ac:dyDescent="0.25">
      <c r="Q66"/>
      <c r="R66"/>
    </row>
    <row r="67" spans="17:18" ht="15" x14ac:dyDescent="0.25">
      <c r="Q67"/>
      <c r="R67"/>
    </row>
    <row r="68" spans="17:18" ht="15" x14ac:dyDescent="0.25">
      <c r="Q68"/>
      <c r="R68"/>
    </row>
    <row r="69" spans="17:18" ht="15" x14ac:dyDescent="0.25">
      <c r="Q69"/>
      <c r="R69"/>
    </row>
    <row r="70" spans="17:18" ht="15" x14ac:dyDescent="0.25">
      <c r="Q70"/>
      <c r="R70"/>
    </row>
    <row r="71" spans="17:18" ht="15" x14ac:dyDescent="0.25">
      <c r="Q71"/>
      <c r="R71"/>
    </row>
    <row r="72" spans="17:18" ht="15" x14ac:dyDescent="0.25">
      <c r="Q72"/>
      <c r="R72"/>
    </row>
    <row r="73" spans="17:18" ht="15" x14ac:dyDescent="0.25">
      <c r="Q73"/>
      <c r="R73"/>
    </row>
    <row r="74" spans="17:18" ht="15" x14ac:dyDescent="0.25">
      <c r="Q74"/>
      <c r="R74"/>
    </row>
    <row r="75" spans="17:18" ht="15" x14ac:dyDescent="0.25">
      <c r="Q75"/>
      <c r="R75"/>
    </row>
    <row r="76" spans="17:18" ht="15" x14ac:dyDescent="0.25">
      <c r="Q76" s="107"/>
      <c r="R76"/>
    </row>
    <row r="77" spans="17:18" ht="15" x14ac:dyDescent="0.25">
      <c r="Q77" s="107"/>
      <c r="R77"/>
    </row>
  </sheetData>
  <sortState xmlns:xlrd2="http://schemas.microsoft.com/office/spreadsheetml/2017/richdata2" ref="V29:W60">
    <sortCondition ref="V29:V60"/>
  </sortState>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3:C48"/>
  <sheetViews>
    <sheetView zoomScale="69" zoomScaleNormal="115" workbookViewId="0">
      <selection activeCell="V45" sqref="V45"/>
    </sheetView>
  </sheetViews>
  <sheetFormatPr defaultColWidth="8.7109375" defaultRowHeight="12.75" x14ac:dyDescent="0.2"/>
  <cols>
    <col min="1" max="1" width="8.7109375" style="12"/>
    <col min="2" max="2" width="33.140625" style="12" bestFit="1" customWidth="1"/>
    <col min="3" max="3" width="7.140625" style="12" customWidth="1"/>
    <col min="4" max="23" width="8.7109375" style="12"/>
    <col min="24" max="24" width="65.7109375" style="12" customWidth="1"/>
    <col min="25" max="16384" width="8.7109375" style="12"/>
  </cols>
  <sheetData>
    <row r="3" spans="2:3" x14ac:dyDescent="0.2">
      <c r="B3" s="86" t="s">
        <v>333</v>
      </c>
      <c r="C3" s="87">
        <v>2023</v>
      </c>
    </row>
    <row r="4" spans="2:3" x14ac:dyDescent="0.2">
      <c r="B4" s="80" t="s">
        <v>324</v>
      </c>
      <c r="C4" s="89">
        <v>12</v>
      </c>
    </row>
    <row r="5" spans="2:3" x14ac:dyDescent="0.2">
      <c r="B5" s="80" t="s">
        <v>325</v>
      </c>
      <c r="C5" s="89">
        <v>9</v>
      </c>
    </row>
    <row r="6" spans="2:3" x14ac:dyDescent="0.2">
      <c r="B6" s="80" t="s">
        <v>323</v>
      </c>
      <c r="C6" s="89">
        <v>5</v>
      </c>
    </row>
    <row r="7" spans="2:3" x14ac:dyDescent="0.2">
      <c r="B7" s="80" t="s">
        <v>334</v>
      </c>
      <c r="C7" s="89">
        <v>1</v>
      </c>
    </row>
    <row r="8" spans="2:3" x14ac:dyDescent="0.2">
      <c r="B8" s="80" t="s">
        <v>330</v>
      </c>
      <c r="C8" s="89">
        <v>1</v>
      </c>
    </row>
    <row r="9" spans="2:3" x14ac:dyDescent="0.2">
      <c r="B9" s="80" t="s">
        <v>331</v>
      </c>
      <c r="C9" s="89">
        <v>1</v>
      </c>
    </row>
    <row r="10" spans="2:3" x14ac:dyDescent="0.2">
      <c r="B10" s="80" t="s">
        <v>527</v>
      </c>
      <c r="C10" s="89">
        <v>1</v>
      </c>
    </row>
    <row r="11" spans="2:3" x14ac:dyDescent="0.2">
      <c r="B11" s="80" t="s">
        <v>326</v>
      </c>
      <c r="C11" s="89">
        <v>1</v>
      </c>
    </row>
    <row r="12" spans="2:3" x14ac:dyDescent="0.2">
      <c r="B12" s="207" t="s">
        <v>518</v>
      </c>
      <c r="C12" s="207">
        <f>SUM(C4:C11)</f>
        <v>31</v>
      </c>
    </row>
    <row r="16" spans="2:3" x14ac:dyDescent="0.2">
      <c r="B16" s="12" t="s">
        <v>530</v>
      </c>
    </row>
    <row r="17" spans="2:3" x14ac:dyDescent="0.2">
      <c r="B17" s="119" t="s">
        <v>365</v>
      </c>
      <c r="C17" s="12">
        <v>1</v>
      </c>
    </row>
    <row r="18" spans="2:3" x14ac:dyDescent="0.2">
      <c r="B18" s="119" t="s">
        <v>362</v>
      </c>
      <c r="C18" s="12">
        <v>1</v>
      </c>
    </row>
    <row r="19" spans="2:3" x14ac:dyDescent="0.2">
      <c r="B19" s="119" t="s">
        <v>382</v>
      </c>
      <c r="C19" s="12">
        <v>1</v>
      </c>
    </row>
    <row r="20" spans="2:3" x14ac:dyDescent="0.2">
      <c r="B20" s="119" t="s">
        <v>363</v>
      </c>
      <c r="C20" s="12">
        <v>1</v>
      </c>
    </row>
    <row r="21" spans="2:3" x14ac:dyDescent="0.2">
      <c r="B21" s="119" t="s">
        <v>364</v>
      </c>
      <c r="C21" s="12">
        <v>1</v>
      </c>
    </row>
    <row r="22" spans="2:3" x14ac:dyDescent="0.2">
      <c r="B22" s="119" t="s">
        <v>381</v>
      </c>
      <c r="C22" s="12">
        <v>1</v>
      </c>
    </row>
    <row r="23" spans="2:3" x14ac:dyDescent="0.2">
      <c r="B23" s="119" t="s">
        <v>380</v>
      </c>
      <c r="C23" s="12">
        <v>2</v>
      </c>
    </row>
    <row r="24" spans="2:3" x14ac:dyDescent="0.2">
      <c r="B24" s="119" t="s">
        <v>358</v>
      </c>
      <c r="C24" s="12">
        <v>4</v>
      </c>
    </row>
    <row r="25" spans="2:3" x14ac:dyDescent="0.2">
      <c r="B25" s="119" t="s">
        <v>359</v>
      </c>
      <c r="C25" s="12">
        <v>4</v>
      </c>
    </row>
    <row r="26" spans="2:3" x14ac:dyDescent="0.2">
      <c r="B26" s="119" t="s">
        <v>357</v>
      </c>
      <c r="C26" s="12">
        <v>14</v>
      </c>
    </row>
    <row r="27" spans="2:3" x14ac:dyDescent="0.2">
      <c r="B27" s="119"/>
    </row>
    <row r="28" spans="2:3" x14ac:dyDescent="0.2">
      <c r="C28" s="12">
        <f>SUM(C17:C26)</f>
        <v>30</v>
      </c>
    </row>
    <row r="33" spans="2:3" x14ac:dyDescent="0.2">
      <c r="B33" s="12" t="s">
        <v>529</v>
      </c>
      <c r="C33" s="12" t="s">
        <v>379</v>
      </c>
    </row>
    <row r="34" spans="2:3" x14ac:dyDescent="0.2">
      <c r="B34" s="12" t="s">
        <v>378</v>
      </c>
      <c r="C34" s="12">
        <v>1</v>
      </c>
    </row>
    <row r="35" spans="2:3" x14ac:dyDescent="0.2">
      <c r="B35" s="12" t="s">
        <v>377</v>
      </c>
      <c r="C35" s="12">
        <v>1</v>
      </c>
    </row>
    <row r="36" spans="2:3" x14ac:dyDescent="0.2">
      <c r="B36" s="12" t="s">
        <v>376</v>
      </c>
      <c r="C36" s="12">
        <v>1</v>
      </c>
    </row>
    <row r="37" spans="2:3" x14ac:dyDescent="0.2">
      <c r="B37" s="12" t="s">
        <v>375</v>
      </c>
      <c r="C37" s="12">
        <v>1</v>
      </c>
    </row>
    <row r="38" spans="2:3" x14ac:dyDescent="0.2">
      <c r="B38" s="12" t="s">
        <v>374</v>
      </c>
      <c r="C38" s="12">
        <v>1</v>
      </c>
    </row>
    <row r="39" spans="2:3" x14ac:dyDescent="0.2">
      <c r="B39" s="12" t="s">
        <v>373</v>
      </c>
      <c r="C39" s="12">
        <v>1</v>
      </c>
    </row>
    <row r="40" spans="2:3" x14ac:dyDescent="0.2">
      <c r="B40" s="12" t="s">
        <v>372</v>
      </c>
      <c r="C40" s="12">
        <v>1</v>
      </c>
    </row>
    <row r="41" spans="2:3" x14ac:dyDescent="0.2">
      <c r="B41" s="12" t="s">
        <v>371</v>
      </c>
      <c r="C41" s="12">
        <v>1</v>
      </c>
    </row>
    <row r="42" spans="2:3" x14ac:dyDescent="0.2">
      <c r="B42" s="12" t="s">
        <v>370</v>
      </c>
      <c r="C42" s="12">
        <v>4</v>
      </c>
    </row>
    <row r="43" spans="2:3" x14ac:dyDescent="0.2">
      <c r="B43" s="12" t="s">
        <v>369</v>
      </c>
      <c r="C43" s="12">
        <v>4</v>
      </c>
    </row>
    <row r="44" spans="2:3" x14ac:dyDescent="0.2">
      <c r="B44" s="12" t="s">
        <v>368</v>
      </c>
      <c r="C44" s="12">
        <v>4</v>
      </c>
    </row>
    <row r="45" spans="2:3" x14ac:dyDescent="0.2">
      <c r="B45" s="12" t="s">
        <v>357</v>
      </c>
      <c r="C45" s="12">
        <v>5</v>
      </c>
    </row>
    <row r="46" spans="2:3" x14ac:dyDescent="0.2">
      <c r="B46" s="12" t="s">
        <v>367</v>
      </c>
      <c r="C46" s="12">
        <v>9</v>
      </c>
    </row>
    <row r="48" spans="2:3" x14ac:dyDescent="0.2">
      <c r="C48" s="12">
        <f>SUM(C34:C47)</f>
        <v>34</v>
      </c>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52"/>
  <sheetViews>
    <sheetView zoomScale="77" zoomScaleNormal="100" workbookViewId="0">
      <selection activeCell="A28" sqref="A28:B28"/>
    </sheetView>
  </sheetViews>
  <sheetFormatPr defaultRowHeight="15" x14ac:dyDescent="0.25"/>
  <cols>
    <col min="1" max="1" width="31.140625" bestFit="1" customWidth="1"/>
    <col min="2" max="2" width="9.7109375" customWidth="1"/>
    <col min="3" max="3" width="3" bestFit="1" customWidth="1"/>
    <col min="4" max="4" width="2.85546875" bestFit="1" customWidth="1"/>
    <col min="5" max="5" width="4.140625" bestFit="1" customWidth="1"/>
    <col min="6" max="6" width="3.140625" bestFit="1" customWidth="1"/>
    <col min="7" max="7" width="3.28515625" bestFit="1" customWidth="1"/>
    <col min="8" max="8" width="3.42578125" bestFit="1" customWidth="1"/>
    <col min="9" max="9" width="3.140625" bestFit="1" customWidth="1"/>
    <col min="10" max="10" width="3.5703125" bestFit="1" customWidth="1"/>
    <col min="11" max="11" width="17.140625" style="19" bestFit="1" customWidth="1"/>
  </cols>
  <sheetData>
    <row r="1" spans="1:11" ht="15.75" thickBot="1" x14ac:dyDescent="0.3">
      <c r="A1" s="106" t="s">
        <v>383</v>
      </c>
    </row>
    <row r="4" spans="1:11" x14ac:dyDescent="0.25">
      <c r="A4" s="94"/>
    </row>
    <row r="6" spans="1:11" x14ac:dyDescent="0.25">
      <c r="A6" s="406" t="s">
        <v>352</v>
      </c>
      <c r="B6" s="398" t="s">
        <v>0</v>
      </c>
      <c r="C6" s="399"/>
      <c r="D6" s="399"/>
      <c r="E6" s="399"/>
      <c r="F6" s="399"/>
      <c r="G6" s="399"/>
      <c r="H6" s="399"/>
      <c r="I6" s="399"/>
      <c r="J6" s="399"/>
      <c r="K6" s="400"/>
    </row>
    <row r="7" spans="1:11" x14ac:dyDescent="0.25">
      <c r="A7" s="407"/>
      <c r="B7" s="235" t="s">
        <v>9</v>
      </c>
      <c r="C7" s="235" t="s">
        <v>108</v>
      </c>
      <c r="D7" s="235" t="s">
        <v>30</v>
      </c>
      <c r="E7" s="235" t="s">
        <v>96</v>
      </c>
      <c r="F7" s="235" t="s">
        <v>35</v>
      </c>
      <c r="G7" s="235" t="s">
        <v>15</v>
      </c>
      <c r="H7" s="235" t="s">
        <v>23</v>
      </c>
      <c r="I7" s="235" t="s">
        <v>58</v>
      </c>
      <c r="J7" s="235" t="s">
        <v>124</v>
      </c>
      <c r="K7" s="243" t="s">
        <v>194</v>
      </c>
    </row>
    <row r="8" spans="1:11" x14ac:dyDescent="0.25">
      <c r="A8" s="242" t="s">
        <v>324</v>
      </c>
      <c r="B8" s="123">
        <v>3</v>
      </c>
      <c r="C8" s="123">
        <v>1</v>
      </c>
      <c r="D8" s="123">
        <v>2</v>
      </c>
      <c r="E8" s="123">
        <v>2</v>
      </c>
      <c r="F8" s="123"/>
      <c r="G8" s="123">
        <v>1</v>
      </c>
      <c r="H8" s="123">
        <v>1</v>
      </c>
      <c r="I8" s="123">
        <v>1</v>
      </c>
      <c r="J8" s="123">
        <v>1</v>
      </c>
      <c r="K8" s="123">
        <f>SUM(B8:J8)</f>
        <v>12</v>
      </c>
    </row>
    <row r="9" spans="1:11" x14ac:dyDescent="0.25">
      <c r="A9" s="158" t="s">
        <v>329</v>
      </c>
      <c r="B9" s="123"/>
      <c r="C9" s="123"/>
      <c r="D9" s="123"/>
      <c r="E9" s="123">
        <v>1</v>
      </c>
      <c r="F9" s="123"/>
      <c r="G9" s="123"/>
      <c r="H9" s="123"/>
      <c r="I9" s="123"/>
      <c r="J9" s="123"/>
      <c r="K9" s="123">
        <f t="shared" ref="K9:K15" si="0">SUM(B9:J9)</f>
        <v>1</v>
      </c>
    </row>
    <row r="10" spans="1:11" x14ac:dyDescent="0.25">
      <c r="A10" s="158" t="s">
        <v>330</v>
      </c>
      <c r="B10" s="123"/>
      <c r="C10" s="123"/>
      <c r="D10" s="123"/>
      <c r="E10" s="123">
        <v>1</v>
      </c>
      <c r="F10" s="123"/>
      <c r="G10" s="123"/>
      <c r="H10" s="123"/>
      <c r="I10" s="123"/>
      <c r="J10" s="123"/>
      <c r="K10" s="123">
        <f t="shared" si="0"/>
        <v>1</v>
      </c>
    </row>
    <row r="11" spans="1:11" x14ac:dyDescent="0.25">
      <c r="A11" s="158" t="s">
        <v>325</v>
      </c>
      <c r="B11" s="123"/>
      <c r="C11" s="123">
        <v>3</v>
      </c>
      <c r="D11" s="123">
        <v>1</v>
      </c>
      <c r="E11" s="123"/>
      <c r="F11" s="123">
        <v>2</v>
      </c>
      <c r="G11" s="123">
        <v>2</v>
      </c>
      <c r="H11" s="123">
        <v>1</v>
      </c>
      <c r="I11" s="123"/>
      <c r="J11" s="123"/>
      <c r="K11" s="123">
        <f t="shared" si="0"/>
        <v>9</v>
      </c>
    </row>
    <row r="12" spans="1:11" x14ac:dyDescent="0.25">
      <c r="A12" s="158" t="s">
        <v>323</v>
      </c>
      <c r="B12" s="123">
        <v>1</v>
      </c>
      <c r="C12" s="123">
        <v>1</v>
      </c>
      <c r="D12" s="123"/>
      <c r="E12" s="123">
        <v>1</v>
      </c>
      <c r="F12" s="123"/>
      <c r="G12" s="123"/>
      <c r="H12" s="123">
        <v>1</v>
      </c>
      <c r="I12" s="123">
        <v>1</v>
      </c>
      <c r="J12" s="123"/>
      <c r="K12" s="123">
        <f t="shared" si="0"/>
        <v>5</v>
      </c>
    </row>
    <row r="13" spans="1:11" x14ac:dyDescent="0.25">
      <c r="A13" s="158" t="s">
        <v>331</v>
      </c>
      <c r="B13" s="123"/>
      <c r="C13" s="123"/>
      <c r="D13" s="123"/>
      <c r="E13" s="123"/>
      <c r="F13" s="123"/>
      <c r="G13" s="123">
        <v>1</v>
      </c>
      <c r="H13" s="123"/>
      <c r="I13" s="123"/>
      <c r="J13" s="123"/>
      <c r="K13" s="123">
        <f t="shared" si="0"/>
        <v>1</v>
      </c>
    </row>
    <row r="14" spans="1:11" x14ac:dyDescent="0.25">
      <c r="A14" s="158" t="s">
        <v>527</v>
      </c>
      <c r="B14" s="123">
        <v>1</v>
      </c>
      <c r="C14" s="123"/>
      <c r="D14" s="123"/>
      <c r="E14" s="123"/>
      <c r="F14" s="123"/>
      <c r="G14" s="123"/>
      <c r="H14" s="123"/>
      <c r="I14" s="123"/>
      <c r="J14" s="123"/>
      <c r="K14" s="123">
        <f t="shared" si="0"/>
        <v>1</v>
      </c>
    </row>
    <row r="15" spans="1:11" x14ac:dyDescent="0.25">
      <c r="A15" s="158" t="s">
        <v>326</v>
      </c>
      <c r="B15" s="123"/>
      <c r="C15" s="123"/>
      <c r="D15" s="123"/>
      <c r="E15" s="123"/>
      <c r="F15" s="123"/>
      <c r="G15" s="123">
        <v>1</v>
      </c>
      <c r="H15" s="123"/>
      <c r="I15" s="123"/>
      <c r="J15" s="123"/>
      <c r="K15" s="123">
        <f t="shared" si="0"/>
        <v>1</v>
      </c>
    </row>
    <row r="16" spans="1:11" x14ac:dyDescent="0.25">
      <c r="A16" s="235" t="s">
        <v>366</v>
      </c>
      <c r="B16" s="235">
        <f>SUM(B8:B15)</f>
        <v>5</v>
      </c>
      <c r="C16" s="235">
        <f t="shared" ref="C16:J16" si="1">SUM(C8:C15)</f>
        <v>5</v>
      </c>
      <c r="D16" s="235">
        <f t="shared" si="1"/>
        <v>3</v>
      </c>
      <c r="E16" s="235">
        <f t="shared" si="1"/>
        <v>5</v>
      </c>
      <c r="F16" s="235">
        <f t="shared" si="1"/>
        <v>2</v>
      </c>
      <c r="G16" s="235">
        <f t="shared" si="1"/>
        <v>5</v>
      </c>
      <c r="H16" s="235">
        <f t="shared" si="1"/>
        <v>3</v>
      </c>
      <c r="I16" s="235">
        <f t="shared" si="1"/>
        <v>2</v>
      </c>
      <c r="J16" s="235">
        <f t="shared" si="1"/>
        <v>1</v>
      </c>
      <c r="K16" s="235">
        <f>SUM(K8:K15)</f>
        <v>31</v>
      </c>
    </row>
    <row r="18" spans="1:13" ht="7.5" customHeight="1" x14ac:dyDescent="0.25"/>
    <row r="19" spans="1:13" ht="32.25" customHeight="1" x14ac:dyDescent="0.25">
      <c r="A19" s="86" t="s">
        <v>333</v>
      </c>
      <c r="B19" s="87">
        <v>2023</v>
      </c>
    </row>
    <row r="20" spans="1:13" x14ac:dyDescent="0.25">
      <c r="A20" s="80" t="s">
        <v>324</v>
      </c>
      <c r="B20" s="89">
        <v>12</v>
      </c>
    </row>
    <row r="21" spans="1:13" x14ac:dyDescent="0.25">
      <c r="A21" s="80" t="s">
        <v>325</v>
      </c>
      <c r="B21" s="89">
        <v>9</v>
      </c>
    </row>
    <row r="22" spans="1:13" x14ac:dyDescent="0.25">
      <c r="A22" s="80" t="s">
        <v>323</v>
      </c>
      <c r="B22" s="89">
        <v>5</v>
      </c>
    </row>
    <row r="23" spans="1:13" ht="27" customHeight="1" x14ac:dyDescent="0.25">
      <c r="A23" s="80" t="s">
        <v>334</v>
      </c>
      <c r="B23" s="89">
        <v>1</v>
      </c>
    </row>
    <row r="24" spans="1:13" x14ac:dyDescent="0.25">
      <c r="A24" s="80" t="s">
        <v>330</v>
      </c>
      <c r="B24" s="89">
        <v>1</v>
      </c>
    </row>
    <row r="25" spans="1:13" x14ac:dyDescent="0.25">
      <c r="A25" s="80" t="s">
        <v>331</v>
      </c>
      <c r="B25" s="89">
        <v>1</v>
      </c>
    </row>
    <row r="26" spans="1:13" x14ac:dyDescent="0.25">
      <c r="A26" s="158" t="s">
        <v>527</v>
      </c>
      <c r="B26" s="89">
        <v>1</v>
      </c>
    </row>
    <row r="27" spans="1:13" x14ac:dyDescent="0.25">
      <c r="A27" s="80" t="s">
        <v>326</v>
      </c>
      <c r="B27" s="89">
        <v>1</v>
      </c>
    </row>
    <row r="28" spans="1:13" x14ac:dyDescent="0.25">
      <c r="A28" s="276" t="s">
        <v>194</v>
      </c>
      <c r="B28" s="19">
        <f>SUM(B20:B27)</f>
        <v>31</v>
      </c>
    </row>
    <row r="30" spans="1:13" x14ac:dyDescent="0.25">
      <c r="A30" s="401" t="s">
        <v>353</v>
      </c>
      <c r="B30" s="403" t="s">
        <v>354</v>
      </c>
      <c r="C30" s="404"/>
      <c r="D30" s="404"/>
      <c r="E30" s="404"/>
      <c r="F30" s="404"/>
      <c r="G30" s="404"/>
      <c r="H30" s="404"/>
      <c r="I30" s="404"/>
      <c r="J30" s="404"/>
      <c r="K30" s="404"/>
      <c r="L30" s="404"/>
      <c r="M30" s="405"/>
    </row>
    <row r="31" spans="1:13" x14ac:dyDescent="0.25">
      <c r="A31" s="402"/>
      <c r="B31" s="112" t="s">
        <v>35</v>
      </c>
      <c r="C31" s="112" t="s">
        <v>15</v>
      </c>
      <c r="D31" s="112" t="s">
        <v>58</v>
      </c>
      <c r="E31" s="112" t="s">
        <v>96</v>
      </c>
      <c r="F31" s="112" t="s">
        <v>9</v>
      </c>
      <c r="G31" s="112" t="s">
        <v>355</v>
      </c>
      <c r="H31" s="112" t="s">
        <v>30</v>
      </c>
      <c r="I31" s="112" t="s">
        <v>23</v>
      </c>
      <c r="J31" s="112" t="s">
        <v>356</v>
      </c>
      <c r="K31" s="112" t="s">
        <v>111</v>
      </c>
      <c r="L31" s="112" t="s">
        <v>124</v>
      </c>
      <c r="M31" s="110" t="s">
        <v>194</v>
      </c>
    </row>
    <row r="32" spans="1:13" x14ac:dyDescent="0.25">
      <c r="A32" s="110" t="s">
        <v>357</v>
      </c>
      <c r="B32" s="111">
        <v>2</v>
      </c>
      <c r="C32" s="111"/>
      <c r="D32" s="111">
        <v>1</v>
      </c>
      <c r="E32" s="111">
        <v>2</v>
      </c>
      <c r="F32" s="111"/>
      <c r="G32" s="111"/>
      <c r="H32" s="111">
        <v>2</v>
      </c>
      <c r="I32" s="111">
        <v>2</v>
      </c>
      <c r="J32" s="111"/>
      <c r="K32" s="111">
        <v>4</v>
      </c>
      <c r="L32" s="111">
        <v>1</v>
      </c>
      <c r="M32" s="112">
        <f t="shared" ref="M32:M40" si="2">SUM(B32:L32)</f>
        <v>14</v>
      </c>
    </row>
    <row r="33" spans="1:13" x14ac:dyDescent="0.25">
      <c r="A33" s="110" t="s">
        <v>358</v>
      </c>
      <c r="B33" s="111"/>
      <c r="C33" s="111"/>
      <c r="D33" s="111"/>
      <c r="E33" s="111"/>
      <c r="F33" s="111">
        <v>2</v>
      </c>
      <c r="G33" s="111"/>
      <c r="H33" s="111">
        <v>1</v>
      </c>
      <c r="I33" s="111">
        <v>1</v>
      </c>
      <c r="J33" s="111"/>
      <c r="K33" s="111"/>
      <c r="L33" s="111"/>
      <c r="M33" s="112">
        <f t="shared" si="2"/>
        <v>4</v>
      </c>
    </row>
    <row r="34" spans="1:13" x14ac:dyDescent="0.25">
      <c r="A34" s="110" t="s">
        <v>359</v>
      </c>
      <c r="B34" s="111"/>
      <c r="C34" s="111"/>
      <c r="D34" s="111">
        <v>1</v>
      </c>
      <c r="E34" s="111"/>
      <c r="F34" s="111"/>
      <c r="G34" s="111">
        <v>1</v>
      </c>
      <c r="H34" s="111"/>
      <c r="I34" s="111"/>
      <c r="J34" s="111">
        <v>1</v>
      </c>
      <c r="K34" s="111">
        <v>1</v>
      </c>
      <c r="L34" s="111"/>
      <c r="M34" s="112">
        <f t="shared" si="2"/>
        <v>4</v>
      </c>
    </row>
    <row r="35" spans="1:13" x14ac:dyDescent="0.25">
      <c r="A35" s="110" t="s">
        <v>360</v>
      </c>
      <c r="B35" s="111">
        <v>1</v>
      </c>
      <c r="C35" s="111"/>
      <c r="D35" s="111"/>
      <c r="E35" s="111">
        <v>1</v>
      </c>
      <c r="F35" s="111"/>
      <c r="G35" s="111"/>
      <c r="H35" s="111"/>
      <c r="I35" s="111"/>
      <c r="J35" s="111"/>
      <c r="K35" s="111">
        <v>1</v>
      </c>
      <c r="L35" s="111"/>
      <c r="M35" s="112">
        <f t="shared" si="2"/>
        <v>3</v>
      </c>
    </row>
    <row r="36" spans="1:13" x14ac:dyDescent="0.25">
      <c r="A36" s="110" t="s">
        <v>361</v>
      </c>
      <c r="B36" s="111"/>
      <c r="C36" s="111"/>
      <c r="D36" s="111"/>
      <c r="E36" s="111"/>
      <c r="F36" s="111"/>
      <c r="G36" s="111"/>
      <c r="H36" s="111"/>
      <c r="I36" s="111">
        <v>1</v>
      </c>
      <c r="J36" s="111"/>
      <c r="K36" s="111"/>
      <c r="L36" s="111"/>
      <c r="M36" s="112">
        <f t="shared" si="2"/>
        <v>1</v>
      </c>
    </row>
    <row r="37" spans="1:13" x14ac:dyDescent="0.25">
      <c r="A37" s="110" t="s">
        <v>362</v>
      </c>
      <c r="B37" s="111"/>
      <c r="C37" s="111"/>
      <c r="D37" s="111"/>
      <c r="E37" s="111"/>
      <c r="F37" s="111"/>
      <c r="G37" s="111"/>
      <c r="H37" s="111"/>
      <c r="I37" s="111">
        <v>1</v>
      </c>
      <c r="J37" s="111"/>
      <c r="K37" s="111"/>
      <c r="L37" s="111"/>
      <c r="M37" s="112">
        <f t="shared" si="2"/>
        <v>1</v>
      </c>
    </row>
    <row r="38" spans="1:13" x14ac:dyDescent="0.25">
      <c r="A38" s="110" t="s">
        <v>363</v>
      </c>
      <c r="B38" s="111"/>
      <c r="C38" s="111"/>
      <c r="D38" s="111">
        <v>1</v>
      </c>
      <c r="E38" s="111"/>
      <c r="F38" s="111"/>
      <c r="G38" s="111"/>
      <c r="H38" s="111"/>
      <c r="I38" s="111"/>
      <c r="J38" s="111"/>
      <c r="K38" s="111"/>
      <c r="L38" s="111"/>
      <c r="M38" s="112">
        <f t="shared" si="2"/>
        <v>1</v>
      </c>
    </row>
    <row r="39" spans="1:13" x14ac:dyDescent="0.25">
      <c r="A39" s="110" t="s">
        <v>364</v>
      </c>
      <c r="B39" s="111"/>
      <c r="C39" s="111"/>
      <c r="D39" s="111">
        <v>1</v>
      </c>
      <c r="E39" s="111"/>
      <c r="F39" s="111"/>
      <c r="G39" s="111"/>
      <c r="H39" s="111"/>
      <c r="I39" s="111"/>
      <c r="J39" s="111"/>
      <c r="K39" s="111"/>
      <c r="L39" s="111"/>
      <c r="M39" s="112">
        <f t="shared" si="2"/>
        <v>1</v>
      </c>
    </row>
    <row r="40" spans="1:13" x14ac:dyDescent="0.25">
      <c r="A40" s="110" t="s">
        <v>365</v>
      </c>
      <c r="B40" s="111"/>
      <c r="C40" s="111"/>
      <c r="D40" s="111"/>
      <c r="E40" s="111"/>
      <c r="F40" s="111"/>
      <c r="G40" s="111"/>
      <c r="H40" s="111"/>
      <c r="I40" s="111">
        <v>1</v>
      </c>
      <c r="J40" s="111"/>
      <c r="K40" s="111"/>
      <c r="L40" s="111"/>
      <c r="M40" s="112">
        <f t="shared" si="2"/>
        <v>1</v>
      </c>
    </row>
    <row r="41" spans="1:13" x14ac:dyDescent="0.25">
      <c r="A41" s="115" t="s">
        <v>194</v>
      </c>
      <c r="B41" s="116">
        <f>SUM(B32:B40)</f>
        <v>3</v>
      </c>
      <c r="C41" s="116">
        <f t="shared" ref="C41:M41" si="3">SUM(C32:C40)</f>
        <v>0</v>
      </c>
      <c r="D41" s="116">
        <f t="shared" si="3"/>
        <v>4</v>
      </c>
      <c r="E41" s="116">
        <f t="shared" si="3"/>
        <v>3</v>
      </c>
      <c r="F41" s="116">
        <f t="shared" si="3"/>
        <v>2</v>
      </c>
      <c r="G41" s="116">
        <f t="shared" si="3"/>
        <v>1</v>
      </c>
      <c r="H41" s="116">
        <f t="shared" si="3"/>
        <v>3</v>
      </c>
      <c r="I41" s="116">
        <f t="shared" si="3"/>
        <v>6</v>
      </c>
      <c r="J41" s="116">
        <f t="shared" si="3"/>
        <v>1</v>
      </c>
      <c r="K41" s="116">
        <f t="shared" si="3"/>
        <v>6</v>
      </c>
      <c r="L41" s="116">
        <f t="shared" si="3"/>
        <v>1</v>
      </c>
      <c r="M41" s="112">
        <f t="shared" si="3"/>
        <v>30</v>
      </c>
    </row>
    <row r="43" spans="1:13" x14ac:dyDescent="0.25">
      <c r="A43" s="118"/>
      <c r="B43" s="20"/>
      <c r="C43" s="20"/>
      <c r="D43" s="20"/>
      <c r="E43" s="20"/>
      <c r="F43" s="20"/>
      <c r="G43" s="20"/>
      <c r="H43" s="20"/>
      <c r="I43" s="20"/>
      <c r="J43" s="20"/>
      <c r="K43" s="118"/>
    </row>
    <row r="44" spans="1:13" x14ac:dyDescent="0.25">
      <c r="A44" s="104"/>
      <c r="B44" s="104"/>
      <c r="C44" s="108"/>
      <c r="D44" s="108"/>
      <c r="E44" s="108"/>
      <c r="F44" s="108"/>
      <c r="G44" s="108"/>
      <c r="H44" s="108"/>
      <c r="I44" s="108"/>
      <c r="J44" s="108"/>
      <c r="K44" s="118"/>
    </row>
    <row r="45" spans="1:13" x14ac:dyDescent="0.25">
      <c r="A45" s="88"/>
      <c r="B45" s="4"/>
    </row>
    <row r="46" spans="1:13" x14ac:dyDescent="0.25">
      <c r="A46" s="88"/>
      <c r="B46" s="4"/>
    </row>
    <row r="47" spans="1:13" x14ac:dyDescent="0.25">
      <c r="A47" s="88"/>
      <c r="B47" s="4"/>
    </row>
    <row r="48" spans="1:13" x14ac:dyDescent="0.25">
      <c r="A48" s="88"/>
      <c r="B48" s="4"/>
    </row>
    <row r="49" spans="1:11" x14ac:dyDescent="0.25">
      <c r="A49" s="88"/>
      <c r="B49" s="4"/>
    </row>
    <row r="50" spans="1:11" x14ac:dyDescent="0.25">
      <c r="A50" s="88"/>
      <c r="B50" s="4"/>
    </row>
    <row r="51" spans="1:11" x14ac:dyDescent="0.25">
      <c r="A51" s="88"/>
      <c r="B51" s="4"/>
    </row>
    <row r="52" spans="1:11" x14ac:dyDescent="0.25">
      <c r="A52" s="117"/>
      <c r="B52" s="108"/>
      <c r="C52" s="108"/>
      <c r="D52" s="108"/>
      <c r="E52" s="108"/>
      <c r="F52" s="108"/>
      <c r="G52" s="108"/>
      <c r="H52" s="108"/>
      <c r="I52" s="108"/>
      <c r="J52" s="108"/>
      <c r="K52" s="20"/>
    </row>
  </sheetData>
  <mergeCells count="4">
    <mergeCell ref="B6:K6"/>
    <mergeCell ref="A30:A31"/>
    <mergeCell ref="B30:M30"/>
    <mergeCell ref="A6:A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48"/>
  <sheetViews>
    <sheetView topLeftCell="F1" zoomScale="70" zoomScaleNormal="70" workbookViewId="0">
      <pane xSplit="3" ySplit="1" topLeftCell="AF5" activePane="bottomRight" state="frozen"/>
      <selection activeCell="F1" sqref="F1"/>
      <selection pane="topRight" activeCell="I1" sqref="I1"/>
      <selection pane="bottomLeft" activeCell="F2" sqref="F2"/>
      <selection pane="bottomRight" activeCell="H2" sqref="H2"/>
    </sheetView>
  </sheetViews>
  <sheetFormatPr defaultColWidth="5.85546875" defaultRowHeight="12.75" x14ac:dyDescent="0.2"/>
  <cols>
    <col min="1" max="1" width="8.28515625" style="3" customWidth="1"/>
    <col min="2" max="2" width="14.7109375" style="1" customWidth="1"/>
    <col min="3" max="3" width="14.28515625" style="1" customWidth="1"/>
    <col min="4" max="4" width="13.5703125" style="1" customWidth="1"/>
    <col min="5" max="5" width="6" style="1" bestFit="1" customWidth="1"/>
    <col min="6" max="6" width="11.42578125" style="1" bestFit="1" customWidth="1"/>
    <col min="7" max="7" width="11.5703125" style="1" bestFit="1" customWidth="1"/>
    <col min="8" max="8" width="12.28515625" style="1" customWidth="1"/>
    <col min="9" max="9" width="8" style="1" bestFit="1" customWidth="1"/>
    <col min="10" max="10" width="16.140625" style="1" customWidth="1"/>
    <col min="11" max="11" width="18.140625" style="1" customWidth="1"/>
    <col min="12" max="12" width="22" style="1" bestFit="1" customWidth="1"/>
    <col min="13" max="13" width="22" style="1" customWidth="1"/>
    <col min="14" max="14" width="11.85546875" style="1" customWidth="1"/>
    <col min="15" max="15" width="15.5703125" style="1" customWidth="1"/>
    <col min="16" max="16" width="9.5703125" style="1" customWidth="1"/>
    <col min="17" max="17" width="18.28515625" style="1" customWidth="1"/>
    <col min="18" max="18" width="19" style="1" bestFit="1" customWidth="1"/>
    <col min="19" max="19" width="14.42578125" style="1" bestFit="1" customWidth="1"/>
    <col min="20" max="20" width="14.42578125" style="3" customWidth="1"/>
    <col min="21" max="21" width="10.85546875" style="1" bestFit="1" customWidth="1"/>
    <col min="22" max="22" width="16.5703125" style="2" customWidth="1"/>
    <col min="23" max="23" width="10.140625" style="1" bestFit="1" customWidth="1"/>
    <col min="24" max="24" width="12" style="1" customWidth="1"/>
    <col min="25" max="25" width="12.28515625" style="1" customWidth="1"/>
    <col min="26" max="26" width="12.140625" style="1" customWidth="1"/>
    <col min="27" max="27" width="8.7109375" style="1" bestFit="1" customWidth="1"/>
    <col min="28" max="28" width="12.5703125" style="1" bestFit="1" customWidth="1"/>
    <col min="29" max="29" width="30.85546875" style="1" customWidth="1"/>
    <col min="30" max="31" width="24.28515625" style="1" customWidth="1"/>
    <col min="32" max="32" width="145.7109375" style="1" customWidth="1"/>
    <col min="33" max="33" width="120.140625" style="1" customWidth="1"/>
    <col min="34" max="34" width="77" style="1" customWidth="1"/>
    <col min="35" max="35" width="55.140625" style="1" customWidth="1"/>
    <col min="36" max="16384" width="5.85546875" style="1"/>
  </cols>
  <sheetData>
    <row r="1" spans="1:35" s="104" customFormat="1" ht="26.25" thickBot="1" x14ac:dyDescent="0.3">
      <c r="A1" s="104" t="s">
        <v>167</v>
      </c>
      <c r="B1" s="104" t="s">
        <v>166</v>
      </c>
      <c r="C1" s="104" t="s">
        <v>165</v>
      </c>
      <c r="D1" s="104" t="s">
        <v>0</v>
      </c>
      <c r="E1" s="104" t="s">
        <v>164</v>
      </c>
      <c r="F1" s="104" t="s">
        <v>163</v>
      </c>
      <c r="G1" s="104" t="s">
        <v>162</v>
      </c>
      <c r="H1" s="104" t="s">
        <v>161</v>
      </c>
      <c r="I1" s="104" t="s">
        <v>160</v>
      </c>
      <c r="J1" s="104" t="s">
        <v>159</v>
      </c>
      <c r="K1" s="104" t="s">
        <v>158</v>
      </c>
      <c r="L1" s="104" t="s">
        <v>157</v>
      </c>
      <c r="M1" s="129" t="s">
        <v>317</v>
      </c>
      <c r="N1" s="104" t="s">
        <v>156</v>
      </c>
      <c r="O1" s="85" t="s">
        <v>322</v>
      </c>
      <c r="P1" s="104" t="s">
        <v>155</v>
      </c>
      <c r="Q1" s="104" t="s">
        <v>154</v>
      </c>
      <c r="R1" s="104" t="s">
        <v>153</v>
      </c>
      <c r="S1" s="104" t="s">
        <v>152</v>
      </c>
      <c r="T1" s="104" t="s">
        <v>151</v>
      </c>
      <c r="U1" s="104" t="s">
        <v>150</v>
      </c>
      <c r="V1" s="104" t="s">
        <v>149</v>
      </c>
      <c r="W1" s="104" t="s">
        <v>148</v>
      </c>
      <c r="X1" s="104" t="s">
        <v>147</v>
      </c>
      <c r="Y1" s="104" t="s">
        <v>146</v>
      </c>
      <c r="Z1" s="104" t="s">
        <v>145</v>
      </c>
      <c r="AA1" s="104" t="s">
        <v>144</v>
      </c>
      <c r="AB1" s="104" t="s">
        <v>143</v>
      </c>
      <c r="AC1" s="164" t="s">
        <v>168</v>
      </c>
      <c r="AD1" s="168" t="s">
        <v>338</v>
      </c>
      <c r="AE1" s="85" t="s">
        <v>338</v>
      </c>
      <c r="AF1" s="96" t="s">
        <v>285</v>
      </c>
      <c r="AG1" s="165" t="s">
        <v>427</v>
      </c>
      <c r="AH1" s="166" t="s">
        <v>482</v>
      </c>
      <c r="AI1" s="167" t="s">
        <v>480</v>
      </c>
    </row>
    <row r="2" spans="1:35" s="4" customFormat="1" ht="64.5" thickBot="1" x14ac:dyDescent="0.3">
      <c r="A2" s="98">
        <v>45061</v>
      </c>
      <c r="B2" s="99">
        <v>45061</v>
      </c>
      <c r="C2" s="89"/>
      <c r="D2" s="89" t="s">
        <v>30</v>
      </c>
      <c r="E2" s="89">
        <v>2023</v>
      </c>
      <c r="F2" s="89" t="s">
        <v>80</v>
      </c>
      <c r="G2" s="89">
        <v>20</v>
      </c>
      <c r="H2" s="89" t="s">
        <v>79</v>
      </c>
      <c r="I2" s="89" t="s">
        <v>6</v>
      </c>
      <c r="J2" s="89" t="s">
        <v>70</v>
      </c>
      <c r="K2" s="11" t="s">
        <v>192</v>
      </c>
      <c r="L2" s="89" t="s">
        <v>4</v>
      </c>
      <c r="M2" s="7" t="s">
        <v>318</v>
      </c>
      <c r="N2" s="89" t="s">
        <v>77</v>
      </c>
      <c r="O2" s="7" t="s">
        <v>324</v>
      </c>
      <c r="P2" s="89" t="s">
        <v>76</v>
      </c>
      <c r="Q2" s="89">
        <v>9</v>
      </c>
      <c r="R2" s="89" t="s">
        <v>2</v>
      </c>
      <c r="S2" s="89">
        <v>9</v>
      </c>
      <c r="T2" s="89"/>
      <c r="U2" s="89"/>
      <c r="V2" s="89"/>
      <c r="W2" s="89"/>
      <c r="X2" s="89">
        <v>1</v>
      </c>
      <c r="Y2" s="89"/>
      <c r="Z2" s="89"/>
      <c r="AA2" s="89">
        <v>1</v>
      </c>
      <c r="AB2" s="89" t="s">
        <v>16</v>
      </c>
      <c r="AC2" s="8" t="s">
        <v>175</v>
      </c>
      <c r="AD2" s="7" t="s">
        <v>314</v>
      </c>
      <c r="AE2" s="89" t="s">
        <v>212</v>
      </c>
      <c r="AF2" s="81" t="s">
        <v>295</v>
      </c>
      <c r="AG2" s="154" t="s">
        <v>433</v>
      </c>
      <c r="AH2" s="160" t="s">
        <v>465</v>
      </c>
      <c r="AI2" s="163" t="s">
        <v>465</v>
      </c>
    </row>
    <row r="3" spans="1:35" s="4" customFormat="1" ht="64.5" thickBot="1" x14ac:dyDescent="0.3">
      <c r="A3" s="98">
        <v>45158</v>
      </c>
      <c r="B3" s="99">
        <v>45158</v>
      </c>
      <c r="C3" s="89"/>
      <c r="D3" s="89" t="s">
        <v>108</v>
      </c>
      <c r="E3" s="89">
        <v>2023</v>
      </c>
      <c r="F3" s="89" t="s">
        <v>130</v>
      </c>
      <c r="G3" s="89">
        <v>32</v>
      </c>
      <c r="H3" s="89" t="s">
        <v>52</v>
      </c>
      <c r="I3" s="89" t="s">
        <v>6</v>
      </c>
      <c r="J3" s="89" t="s">
        <v>129</v>
      </c>
      <c r="K3" s="89" t="s">
        <v>128</v>
      </c>
      <c r="L3" s="89" t="s">
        <v>127</v>
      </c>
      <c r="M3" s="7" t="s">
        <v>318</v>
      </c>
      <c r="N3" s="89" t="s">
        <v>126</v>
      </c>
      <c r="O3" s="89" t="s">
        <v>325</v>
      </c>
      <c r="P3" s="89" t="s">
        <v>125</v>
      </c>
      <c r="Q3" s="89">
        <v>14</v>
      </c>
      <c r="R3" s="89" t="s">
        <v>10</v>
      </c>
      <c r="S3" s="89"/>
      <c r="T3" s="89"/>
      <c r="U3" s="89">
        <v>1</v>
      </c>
      <c r="V3" s="89">
        <v>1</v>
      </c>
      <c r="W3" s="89"/>
      <c r="X3" s="89"/>
      <c r="Y3" s="89"/>
      <c r="Z3" s="89">
        <v>1</v>
      </c>
      <c r="AA3" s="89"/>
      <c r="AB3" s="89" t="s">
        <v>16</v>
      </c>
      <c r="AC3" s="7" t="s">
        <v>174</v>
      </c>
      <c r="AD3" s="7" t="s">
        <v>178</v>
      </c>
      <c r="AE3" s="89" t="s">
        <v>211</v>
      </c>
      <c r="AF3" s="82" t="s">
        <v>291</v>
      </c>
      <c r="AG3" s="156" t="s">
        <v>451</v>
      </c>
      <c r="AH3" s="161" t="s">
        <v>462</v>
      </c>
      <c r="AI3" s="158" t="s">
        <v>462</v>
      </c>
    </row>
    <row r="4" spans="1:35" s="4" customFormat="1" ht="51.75" thickBot="1" x14ac:dyDescent="0.3">
      <c r="A4" s="98">
        <v>45037</v>
      </c>
      <c r="B4" s="99">
        <v>45037</v>
      </c>
      <c r="C4" s="89"/>
      <c r="D4" s="89" t="s">
        <v>35</v>
      </c>
      <c r="E4" s="89">
        <v>2023</v>
      </c>
      <c r="F4" s="89" t="s">
        <v>87</v>
      </c>
      <c r="G4" s="89">
        <v>32</v>
      </c>
      <c r="H4" s="89" t="s">
        <v>52</v>
      </c>
      <c r="I4" s="89" t="s">
        <v>6</v>
      </c>
      <c r="J4" s="89" t="s">
        <v>5</v>
      </c>
      <c r="K4" s="89" t="s">
        <v>86</v>
      </c>
      <c r="L4" s="89" t="s">
        <v>85</v>
      </c>
      <c r="M4" s="7" t="s">
        <v>320</v>
      </c>
      <c r="N4" s="89" t="s">
        <v>84</v>
      </c>
      <c r="O4" s="7" t="s">
        <v>325</v>
      </c>
      <c r="P4" s="11" t="s">
        <v>10</v>
      </c>
      <c r="Q4" s="89">
        <v>3</v>
      </c>
      <c r="R4" s="11" t="s">
        <v>10</v>
      </c>
      <c r="S4" s="89"/>
      <c r="T4" s="89"/>
      <c r="U4" s="89"/>
      <c r="V4" s="89">
        <v>1</v>
      </c>
      <c r="W4" s="89"/>
      <c r="X4" s="89"/>
      <c r="Y4" s="89"/>
      <c r="Z4" s="89">
        <v>1</v>
      </c>
      <c r="AA4" s="89"/>
      <c r="AB4" s="89" t="s">
        <v>1</v>
      </c>
      <c r="AC4" s="7" t="s">
        <v>169</v>
      </c>
      <c r="AD4" s="89" t="s">
        <v>178</v>
      </c>
      <c r="AE4" s="89" t="s">
        <v>211</v>
      </c>
      <c r="AF4" s="81" t="s">
        <v>302</v>
      </c>
      <c r="AG4" s="155" t="s">
        <v>438</v>
      </c>
      <c r="AH4" s="161" t="s">
        <v>470</v>
      </c>
      <c r="AI4" s="158" t="s">
        <v>476</v>
      </c>
    </row>
    <row r="5" spans="1:35" s="4" customFormat="1" ht="128.25" thickBot="1" x14ac:dyDescent="0.3">
      <c r="A5" s="98">
        <v>45169</v>
      </c>
      <c r="B5" s="99">
        <v>45169</v>
      </c>
      <c r="C5" s="89"/>
      <c r="D5" s="89" t="s">
        <v>9</v>
      </c>
      <c r="E5" s="89">
        <v>2023</v>
      </c>
      <c r="F5" s="89" t="s">
        <v>71</v>
      </c>
      <c r="G5" s="89">
        <v>33</v>
      </c>
      <c r="H5" s="89" t="s">
        <v>52</v>
      </c>
      <c r="I5" s="89" t="s">
        <v>6</v>
      </c>
      <c r="J5" s="89" t="s">
        <v>70</v>
      </c>
      <c r="K5" s="89" t="s">
        <v>69</v>
      </c>
      <c r="L5" s="89" t="s">
        <v>68</v>
      </c>
      <c r="M5" s="89" t="s">
        <v>319</v>
      </c>
      <c r="N5" s="89" t="s">
        <v>67</v>
      </c>
      <c r="O5" s="89" t="s">
        <v>324</v>
      </c>
      <c r="P5" s="89" t="s">
        <v>42</v>
      </c>
      <c r="Q5" s="89">
        <v>2</v>
      </c>
      <c r="R5" s="11" t="s">
        <v>42</v>
      </c>
      <c r="S5" s="89"/>
      <c r="T5" s="89"/>
      <c r="U5" s="89"/>
      <c r="V5" s="89">
        <v>1</v>
      </c>
      <c r="W5" s="89"/>
      <c r="X5" s="89"/>
      <c r="Y5" s="89">
        <v>1</v>
      </c>
      <c r="Z5" s="89">
        <v>1</v>
      </c>
      <c r="AA5" s="89"/>
      <c r="AB5" s="89" t="s">
        <v>16</v>
      </c>
      <c r="AC5" s="8" t="s">
        <v>175</v>
      </c>
      <c r="AD5" s="7" t="s">
        <v>314</v>
      </c>
      <c r="AE5" s="89" t="s">
        <v>212</v>
      </c>
      <c r="AF5" s="80" t="s">
        <v>286</v>
      </c>
      <c r="AG5" s="155" t="s">
        <v>429</v>
      </c>
      <c r="AH5" s="161" t="s">
        <v>457</v>
      </c>
      <c r="AI5" s="158" t="s">
        <v>477</v>
      </c>
    </row>
    <row r="6" spans="1:35" s="4" customFormat="1" ht="51.75" thickBot="1" x14ac:dyDescent="0.3">
      <c r="A6" s="100">
        <v>45115</v>
      </c>
      <c r="B6" s="101">
        <v>45115</v>
      </c>
      <c r="C6" s="11"/>
      <c r="D6" s="11" t="s">
        <v>15</v>
      </c>
      <c r="E6" s="11">
        <v>2023</v>
      </c>
      <c r="F6" s="11" t="s">
        <v>53</v>
      </c>
      <c r="G6" s="11">
        <v>37</v>
      </c>
      <c r="H6" s="11" t="s">
        <v>52</v>
      </c>
      <c r="I6" s="11" t="s">
        <v>6</v>
      </c>
      <c r="J6" s="11" t="s">
        <v>5</v>
      </c>
      <c r="K6" s="11" t="s">
        <v>51</v>
      </c>
      <c r="L6" s="11" t="s">
        <v>50</v>
      </c>
      <c r="M6" s="7" t="s">
        <v>318</v>
      </c>
      <c r="N6" s="11" t="s">
        <v>49</v>
      </c>
      <c r="O6" s="7" t="s">
        <v>324</v>
      </c>
      <c r="P6" s="11" t="s">
        <v>48</v>
      </c>
      <c r="Q6" s="11">
        <v>340</v>
      </c>
      <c r="R6" s="11" t="s">
        <v>47</v>
      </c>
      <c r="S6" s="11"/>
      <c r="T6" s="11">
        <v>14</v>
      </c>
      <c r="U6" s="11"/>
      <c r="V6" s="11">
        <v>1</v>
      </c>
      <c r="W6" s="11"/>
      <c r="X6" s="11"/>
      <c r="Y6" s="11"/>
      <c r="Z6" s="11">
        <v>1</v>
      </c>
      <c r="AA6" s="11">
        <v>1</v>
      </c>
      <c r="AB6" s="11" t="s">
        <v>16</v>
      </c>
      <c r="AC6" s="10" t="s">
        <v>191</v>
      </c>
      <c r="AD6" s="9" t="s">
        <v>314</v>
      </c>
      <c r="AE6" s="89" t="s">
        <v>212</v>
      </c>
      <c r="AF6" s="81" t="s">
        <v>306</v>
      </c>
      <c r="AG6" s="155" t="s">
        <v>442</v>
      </c>
      <c r="AH6" s="161" t="s">
        <v>462</v>
      </c>
      <c r="AI6" s="158" t="s">
        <v>462</v>
      </c>
    </row>
    <row r="7" spans="1:35" s="4" customFormat="1" ht="115.5" thickBot="1" x14ac:dyDescent="0.3">
      <c r="A7" s="98">
        <v>45208</v>
      </c>
      <c r="B7" s="99">
        <v>45208</v>
      </c>
      <c r="C7" s="89"/>
      <c r="D7" s="89" t="s">
        <v>108</v>
      </c>
      <c r="E7" s="89">
        <v>2023</v>
      </c>
      <c r="F7" s="89" t="s">
        <v>138</v>
      </c>
      <c r="G7" s="89">
        <v>42</v>
      </c>
      <c r="H7" s="89" t="s">
        <v>7</v>
      </c>
      <c r="I7" s="89" t="s">
        <v>6</v>
      </c>
      <c r="J7" s="89" t="s">
        <v>91</v>
      </c>
      <c r="K7" s="89" t="s">
        <v>137</v>
      </c>
      <c r="L7" s="89" t="s">
        <v>74</v>
      </c>
      <c r="M7" s="7" t="s">
        <v>318</v>
      </c>
      <c r="N7" s="89" t="s">
        <v>136</v>
      </c>
      <c r="O7" s="7" t="s">
        <v>323</v>
      </c>
      <c r="P7" s="89" t="s">
        <v>135</v>
      </c>
      <c r="Q7" s="89">
        <v>126</v>
      </c>
      <c r="R7" s="11" t="s">
        <v>135</v>
      </c>
      <c r="S7" s="89"/>
      <c r="T7" s="89"/>
      <c r="U7" s="89"/>
      <c r="V7" s="89">
        <v>1</v>
      </c>
      <c r="W7" s="89"/>
      <c r="X7" s="89"/>
      <c r="Y7" s="89"/>
      <c r="Z7" s="89"/>
      <c r="AA7" s="89">
        <v>1</v>
      </c>
      <c r="AB7" s="89" t="s">
        <v>24</v>
      </c>
      <c r="AC7" s="7" t="s">
        <v>183</v>
      </c>
      <c r="AD7" s="7" t="s">
        <v>181</v>
      </c>
      <c r="AE7" s="89" t="s">
        <v>231</v>
      </c>
      <c r="AF7" s="81" t="s">
        <v>289</v>
      </c>
      <c r="AG7" s="155" t="s">
        <v>454</v>
      </c>
      <c r="AH7" s="161" t="s">
        <v>460</v>
      </c>
      <c r="AI7" s="158" t="s">
        <v>481</v>
      </c>
    </row>
    <row r="8" spans="1:35" s="4" customFormat="1" ht="90" thickBot="1" x14ac:dyDescent="0.3">
      <c r="A8" s="98">
        <v>45125</v>
      </c>
      <c r="B8" s="99">
        <v>45125</v>
      </c>
      <c r="C8" s="89"/>
      <c r="D8" s="89" t="s">
        <v>96</v>
      </c>
      <c r="E8" s="89">
        <v>2023</v>
      </c>
      <c r="F8" s="89" t="s">
        <v>103</v>
      </c>
      <c r="G8" s="89">
        <v>46</v>
      </c>
      <c r="H8" s="89" t="s">
        <v>7</v>
      </c>
      <c r="I8" s="89" t="s">
        <v>6</v>
      </c>
      <c r="J8" s="89" t="s">
        <v>5</v>
      </c>
      <c r="K8" s="89" t="s">
        <v>45</v>
      </c>
      <c r="L8" s="89" t="s">
        <v>4</v>
      </c>
      <c r="M8" s="7" t="s">
        <v>318</v>
      </c>
      <c r="N8" s="89" t="s">
        <v>102</v>
      </c>
      <c r="O8" s="89" t="s">
        <v>323</v>
      </c>
      <c r="P8" s="89" t="s">
        <v>101</v>
      </c>
      <c r="Q8" s="89">
        <v>60</v>
      </c>
      <c r="R8" s="89" t="s">
        <v>100</v>
      </c>
      <c r="S8" s="89">
        <v>21</v>
      </c>
      <c r="T8" s="89"/>
      <c r="U8" s="89"/>
      <c r="V8" s="89">
        <v>1</v>
      </c>
      <c r="W8" s="89"/>
      <c r="X8" s="89">
        <v>1</v>
      </c>
      <c r="Y8" s="89"/>
      <c r="Z8" s="89"/>
      <c r="AA8" s="89"/>
      <c r="AB8" s="89" t="s">
        <v>24</v>
      </c>
      <c r="AC8" s="7" t="s">
        <v>172</v>
      </c>
      <c r="AD8" s="7" t="s">
        <v>180</v>
      </c>
      <c r="AE8" s="89" t="s">
        <v>489</v>
      </c>
      <c r="AF8" s="81" t="s">
        <v>299</v>
      </c>
      <c r="AG8" s="155" t="s">
        <v>455</v>
      </c>
      <c r="AH8" s="161" t="s">
        <v>468</v>
      </c>
      <c r="AI8" s="158" t="s">
        <v>484</v>
      </c>
    </row>
    <row r="9" spans="1:35" s="4" customFormat="1" ht="51.75" thickBot="1" x14ac:dyDescent="0.3">
      <c r="A9" s="98">
        <v>45270</v>
      </c>
      <c r="B9" s="99">
        <v>45270</v>
      </c>
      <c r="C9" s="89"/>
      <c r="D9" s="89" t="s">
        <v>15</v>
      </c>
      <c r="E9" s="89">
        <v>2023</v>
      </c>
      <c r="F9" s="89" t="s">
        <v>14</v>
      </c>
      <c r="G9" s="89">
        <v>48</v>
      </c>
      <c r="H9" s="89" t="s">
        <v>7</v>
      </c>
      <c r="I9" s="89" t="s">
        <v>6</v>
      </c>
      <c r="J9" s="89" t="s">
        <v>5</v>
      </c>
      <c r="K9" s="89" t="s">
        <v>13</v>
      </c>
      <c r="L9" s="89" t="s">
        <v>12</v>
      </c>
      <c r="M9" s="89" t="s">
        <v>332</v>
      </c>
      <c r="N9" s="89" t="s">
        <v>11</v>
      </c>
      <c r="O9" s="7" t="s">
        <v>325</v>
      </c>
      <c r="P9" s="89" t="s">
        <v>10</v>
      </c>
      <c r="Q9" s="89"/>
      <c r="R9" s="89" t="s">
        <v>10</v>
      </c>
      <c r="S9" s="11">
        <v>0</v>
      </c>
      <c r="T9" s="89"/>
      <c r="U9" s="89"/>
      <c r="V9" s="89"/>
      <c r="W9" s="89"/>
      <c r="X9" s="89">
        <v>1</v>
      </c>
      <c r="Y9" s="89"/>
      <c r="Z9" s="89"/>
      <c r="AA9" s="89"/>
      <c r="AB9" s="89" t="s">
        <v>1</v>
      </c>
      <c r="AC9" s="7" t="s">
        <v>171</v>
      </c>
      <c r="AD9" s="89" t="s">
        <v>178</v>
      </c>
      <c r="AE9" s="89" t="s">
        <v>211</v>
      </c>
      <c r="AF9" s="81" t="s">
        <v>308</v>
      </c>
      <c r="AG9" s="155" t="s">
        <v>444</v>
      </c>
      <c r="AH9" s="161" t="s">
        <v>486</v>
      </c>
      <c r="AI9" s="158" t="s">
        <v>484</v>
      </c>
    </row>
    <row r="10" spans="1:35" s="4" customFormat="1" ht="153.75" thickBot="1" x14ac:dyDescent="0.3">
      <c r="A10" s="102">
        <v>45044</v>
      </c>
      <c r="B10" s="99">
        <v>45044</v>
      </c>
      <c r="C10" s="89"/>
      <c r="D10" s="89" t="s">
        <v>23</v>
      </c>
      <c r="E10" s="89">
        <v>2023</v>
      </c>
      <c r="F10" s="89" t="s">
        <v>142</v>
      </c>
      <c r="G10" s="89">
        <v>48</v>
      </c>
      <c r="H10" s="103" t="s">
        <v>7</v>
      </c>
      <c r="I10" s="89" t="s">
        <v>6</v>
      </c>
      <c r="J10" s="89" t="s">
        <v>5</v>
      </c>
      <c r="K10" s="89" t="s">
        <v>141</v>
      </c>
      <c r="L10" s="89"/>
      <c r="M10" s="7" t="s">
        <v>318</v>
      </c>
      <c r="N10" s="89" t="s">
        <v>140</v>
      </c>
      <c r="O10" s="89" t="s">
        <v>323</v>
      </c>
      <c r="P10" s="89" t="s">
        <v>139</v>
      </c>
      <c r="Q10" s="11">
        <v>5</v>
      </c>
      <c r="R10" s="89" t="s">
        <v>139</v>
      </c>
      <c r="S10" s="11"/>
      <c r="T10" s="89"/>
      <c r="U10" s="89">
        <v>1</v>
      </c>
      <c r="V10" s="89">
        <v>1</v>
      </c>
      <c r="W10" s="89"/>
      <c r="X10" s="89">
        <v>1</v>
      </c>
      <c r="Y10" s="89"/>
      <c r="Z10" s="89"/>
      <c r="AA10" s="89"/>
      <c r="AB10" s="89" t="s">
        <v>16</v>
      </c>
      <c r="AC10" s="7" t="s">
        <v>173</v>
      </c>
      <c r="AD10" s="7" t="s">
        <v>177</v>
      </c>
      <c r="AE10" s="89" t="s">
        <v>490</v>
      </c>
      <c r="AF10" s="81" t="s">
        <v>309</v>
      </c>
      <c r="AG10" s="155" t="s">
        <v>445</v>
      </c>
      <c r="AH10" s="161" t="s">
        <v>475</v>
      </c>
      <c r="AI10" s="158" t="s">
        <v>481</v>
      </c>
    </row>
    <row r="11" spans="1:35" s="4" customFormat="1" ht="24" customHeight="1" thickBot="1" x14ac:dyDescent="0.3">
      <c r="A11" s="98">
        <v>45276</v>
      </c>
      <c r="B11" s="99">
        <v>45276</v>
      </c>
      <c r="C11" s="89"/>
      <c r="D11" s="89" t="s">
        <v>9</v>
      </c>
      <c r="E11" s="89">
        <v>2023</v>
      </c>
      <c r="F11" s="89" t="s">
        <v>8</v>
      </c>
      <c r="G11" s="89">
        <v>50</v>
      </c>
      <c r="H11" s="89" t="s">
        <v>7</v>
      </c>
      <c r="I11" s="89" t="s">
        <v>6</v>
      </c>
      <c r="J11" s="89" t="s">
        <v>5</v>
      </c>
      <c r="K11" s="89" t="s">
        <v>2</v>
      </c>
      <c r="L11" s="89" t="s">
        <v>4</v>
      </c>
      <c r="M11" s="7" t="s">
        <v>318</v>
      </c>
      <c r="N11" s="89" t="s">
        <v>3</v>
      </c>
      <c r="O11" s="7" t="s">
        <v>324</v>
      </c>
      <c r="P11" s="89" t="s">
        <v>2</v>
      </c>
      <c r="Q11" s="89"/>
      <c r="R11" s="89" t="s">
        <v>2</v>
      </c>
      <c r="S11" s="89"/>
      <c r="T11" s="89"/>
      <c r="U11" s="89"/>
      <c r="V11" s="89">
        <v>1</v>
      </c>
      <c r="W11" s="89"/>
      <c r="X11" s="89"/>
      <c r="Y11" s="89">
        <v>1</v>
      </c>
      <c r="Z11" s="89">
        <v>1</v>
      </c>
      <c r="AA11" s="89"/>
      <c r="AB11" s="89" t="s">
        <v>1</v>
      </c>
      <c r="AC11" s="8" t="s">
        <v>175</v>
      </c>
      <c r="AD11" s="7" t="s">
        <v>314</v>
      </c>
      <c r="AE11" s="89" t="s">
        <v>212</v>
      </c>
      <c r="AF11" s="80" t="s">
        <v>288</v>
      </c>
      <c r="AG11" s="155" t="s">
        <v>430</v>
      </c>
      <c r="AH11" s="161" t="s">
        <v>459</v>
      </c>
      <c r="AI11" s="158" t="s">
        <v>479</v>
      </c>
    </row>
    <row r="12" spans="1:35" s="4" customFormat="1" ht="39" thickBot="1" x14ac:dyDescent="0.3">
      <c r="A12" s="98">
        <v>45061</v>
      </c>
      <c r="B12" s="99">
        <v>45061</v>
      </c>
      <c r="C12" s="89"/>
      <c r="D12" s="89" t="s">
        <v>30</v>
      </c>
      <c r="E12" s="89">
        <v>2023</v>
      </c>
      <c r="F12" s="89" t="s">
        <v>78</v>
      </c>
      <c r="G12" s="89">
        <v>50</v>
      </c>
      <c r="H12" s="89" t="s">
        <v>7</v>
      </c>
      <c r="I12" s="89" t="s">
        <v>6</v>
      </c>
      <c r="J12" s="89" t="s">
        <v>70</v>
      </c>
      <c r="K12" s="11" t="s">
        <v>192</v>
      </c>
      <c r="L12" s="89" t="s">
        <v>4</v>
      </c>
      <c r="M12" s="7" t="s">
        <v>318</v>
      </c>
      <c r="N12" s="89" t="s">
        <v>77</v>
      </c>
      <c r="O12" s="7" t="s">
        <v>324</v>
      </c>
      <c r="P12" s="89" t="s">
        <v>76</v>
      </c>
      <c r="Q12" s="89">
        <v>9</v>
      </c>
      <c r="R12" s="89" t="s">
        <v>2</v>
      </c>
      <c r="S12" s="89">
        <v>9</v>
      </c>
      <c r="T12" s="89"/>
      <c r="U12" s="89"/>
      <c r="V12" s="89"/>
      <c r="W12" s="89"/>
      <c r="X12" s="89">
        <v>1</v>
      </c>
      <c r="Y12" s="89"/>
      <c r="Z12" s="89"/>
      <c r="AA12" s="89">
        <v>1</v>
      </c>
      <c r="AB12" s="89" t="s">
        <v>16</v>
      </c>
      <c r="AC12" s="8" t="s">
        <v>175</v>
      </c>
      <c r="AD12" s="7" t="s">
        <v>314</v>
      </c>
      <c r="AE12" s="89" t="s">
        <v>212</v>
      </c>
      <c r="AF12" s="81" t="s">
        <v>296</v>
      </c>
      <c r="AG12" s="155" t="s">
        <v>433</v>
      </c>
      <c r="AH12" s="161" t="s">
        <v>465</v>
      </c>
      <c r="AI12" s="163" t="s">
        <v>465</v>
      </c>
    </row>
    <row r="13" spans="1:35" s="4" customFormat="1" ht="128.25" thickBot="1" x14ac:dyDescent="0.3">
      <c r="A13" s="98">
        <v>45183</v>
      </c>
      <c r="B13" s="99">
        <v>45183</v>
      </c>
      <c r="C13" s="89"/>
      <c r="D13" s="89" t="s">
        <v>9</v>
      </c>
      <c r="E13" s="89">
        <v>2023</v>
      </c>
      <c r="F13" s="89" t="s">
        <v>46</v>
      </c>
      <c r="G13" s="89">
        <v>52</v>
      </c>
      <c r="H13" s="89" t="s">
        <v>21</v>
      </c>
      <c r="I13" s="89" t="s">
        <v>6</v>
      </c>
      <c r="J13" s="89" t="s">
        <v>5</v>
      </c>
      <c r="K13" s="89" t="s">
        <v>45</v>
      </c>
      <c r="L13" s="89" t="s">
        <v>44</v>
      </c>
      <c r="M13" s="7" t="s">
        <v>318</v>
      </c>
      <c r="N13" s="89" t="s">
        <v>43</v>
      </c>
      <c r="O13" s="7" t="s">
        <v>324</v>
      </c>
      <c r="P13" s="89" t="s">
        <v>42</v>
      </c>
      <c r="Q13" s="89">
        <v>18</v>
      </c>
      <c r="R13" s="89" t="s">
        <v>42</v>
      </c>
      <c r="S13" s="89">
        <v>230</v>
      </c>
      <c r="T13" s="89"/>
      <c r="U13" s="89"/>
      <c r="V13" s="89">
        <v>1</v>
      </c>
      <c r="W13" s="89"/>
      <c r="X13" s="89">
        <v>1</v>
      </c>
      <c r="Y13" s="89"/>
      <c r="Z13" s="89">
        <v>1</v>
      </c>
      <c r="AA13" s="89"/>
      <c r="AB13" s="89" t="s">
        <v>16</v>
      </c>
      <c r="AC13" s="8" t="s">
        <v>175</v>
      </c>
      <c r="AD13" s="7" t="s">
        <v>314</v>
      </c>
      <c r="AE13" s="89" t="s">
        <v>212</v>
      </c>
      <c r="AF13" s="80" t="s">
        <v>287</v>
      </c>
      <c r="AG13" s="155" t="s">
        <v>453</v>
      </c>
      <c r="AH13" s="161" t="s">
        <v>458</v>
      </c>
      <c r="AI13" s="158" t="s">
        <v>478</v>
      </c>
    </row>
    <row r="14" spans="1:35" s="4" customFormat="1" ht="51.75" thickBot="1" x14ac:dyDescent="0.3">
      <c r="A14" s="98">
        <v>44979</v>
      </c>
      <c r="B14" s="99">
        <v>44979</v>
      </c>
      <c r="C14" s="89"/>
      <c r="D14" s="89" t="s">
        <v>96</v>
      </c>
      <c r="E14" s="89">
        <v>2023</v>
      </c>
      <c r="F14" s="89" t="s">
        <v>95</v>
      </c>
      <c r="G14" s="89">
        <v>55</v>
      </c>
      <c r="H14" s="89" t="s">
        <v>21</v>
      </c>
      <c r="I14" s="89" t="s">
        <v>6</v>
      </c>
      <c r="J14" s="89" t="s">
        <v>5</v>
      </c>
      <c r="K14" s="89" t="s">
        <v>94</v>
      </c>
      <c r="L14" s="89" t="s">
        <v>93</v>
      </c>
      <c r="M14" s="89" t="s">
        <v>321</v>
      </c>
      <c r="N14" s="89" t="s">
        <v>3</v>
      </c>
      <c r="O14" s="7" t="s">
        <v>324</v>
      </c>
      <c r="P14" s="89" t="s">
        <v>17</v>
      </c>
      <c r="Q14" s="89">
        <v>1</v>
      </c>
      <c r="R14" s="89" t="s">
        <v>17</v>
      </c>
      <c r="S14" s="89">
        <v>1</v>
      </c>
      <c r="T14" s="89"/>
      <c r="U14" s="89"/>
      <c r="V14" s="89">
        <v>1</v>
      </c>
      <c r="W14" s="89"/>
      <c r="X14" s="89">
        <v>1</v>
      </c>
      <c r="Y14" s="89"/>
      <c r="Z14" s="89"/>
      <c r="AA14" s="89">
        <v>1</v>
      </c>
      <c r="AB14" s="89" t="s">
        <v>16</v>
      </c>
      <c r="AC14" s="8" t="s">
        <v>175</v>
      </c>
      <c r="AD14" s="7" t="s">
        <v>314</v>
      </c>
      <c r="AE14" s="89" t="s">
        <v>212</v>
      </c>
      <c r="AF14" s="81" t="s">
        <v>301</v>
      </c>
      <c r="AG14" s="155" t="s">
        <v>301</v>
      </c>
      <c r="AH14" s="161" t="s">
        <v>462</v>
      </c>
      <c r="AI14" s="158" t="s">
        <v>462</v>
      </c>
    </row>
    <row r="15" spans="1:35" s="4" customFormat="1" ht="39" thickBot="1" x14ac:dyDescent="0.3">
      <c r="A15" s="98">
        <v>45113</v>
      </c>
      <c r="B15" s="99">
        <v>45113</v>
      </c>
      <c r="C15" s="89"/>
      <c r="D15" s="89" t="s">
        <v>96</v>
      </c>
      <c r="E15" s="89">
        <v>2023</v>
      </c>
      <c r="F15" s="89" t="s">
        <v>99</v>
      </c>
      <c r="G15" s="89">
        <v>55</v>
      </c>
      <c r="H15" s="89" t="s">
        <v>21</v>
      </c>
      <c r="I15" s="89" t="s">
        <v>6</v>
      </c>
      <c r="J15" s="89" t="s">
        <v>70</v>
      </c>
      <c r="K15" s="89" t="s">
        <v>98</v>
      </c>
      <c r="L15" s="89" t="s">
        <v>97</v>
      </c>
      <c r="M15" s="7" t="s">
        <v>318</v>
      </c>
      <c r="N15" s="89" t="s">
        <v>3</v>
      </c>
      <c r="O15" s="7" t="s">
        <v>324</v>
      </c>
      <c r="P15" s="89" t="s">
        <v>17</v>
      </c>
      <c r="Q15" s="89">
        <v>4</v>
      </c>
      <c r="R15" s="89" t="s">
        <v>17</v>
      </c>
      <c r="S15" s="89">
        <v>16</v>
      </c>
      <c r="T15" s="89"/>
      <c r="U15" s="89"/>
      <c r="V15" s="89">
        <v>1</v>
      </c>
      <c r="W15" s="89"/>
      <c r="X15" s="89">
        <v>1</v>
      </c>
      <c r="Y15" s="89">
        <v>1</v>
      </c>
      <c r="Z15" s="89"/>
      <c r="AA15" s="89"/>
      <c r="AB15" s="89" t="s">
        <v>16</v>
      </c>
      <c r="AC15" s="8" t="s">
        <v>175</v>
      </c>
      <c r="AD15" s="7" t="s">
        <v>314</v>
      </c>
      <c r="AE15" s="89" t="s">
        <v>212</v>
      </c>
      <c r="AF15" s="81" t="s">
        <v>300</v>
      </c>
      <c r="AG15" s="155" t="s">
        <v>437</v>
      </c>
      <c r="AH15" s="161" t="s">
        <v>469</v>
      </c>
      <c r="AI15" s="158" t="s">
        <v>476</v>
      </c>
    </row>
    <row r="16" spans="1:35" s="4" customFormat="1" ht="77.25" thickBot="1" x14ac:dyDescent="0.3">
      <c r="A16" s="98">
        <v>45209</v>
      </c>
      <c r="B16" s="99">
        <v>45209</v>
      </c>
      <c r="C16" s="89"/>
      <c r="D16" s="89" t="s">
        <v>108</v>
      </c>
      <c r="E16" s="89">
        <v>2023</v>
      </c>
      <c r="F16" s="89" t="s">
        <v>22</v>
      </c>
      <c r="G16" s="89">
        <v>56</v>
      </c>
      <c r="H16" s="89" t="s">
        <v>21</v>
      </c>
      <c r="I16" s="89" t="s">
        <v>6</v>
      </c>
      <c r="J16" s="89" t="s">
        <v>134</v>
      </c>
      <c r="K16" s="89" t="s">
        <v>2</v>
      </c>
      <c r="L16" s="89" t="s">
        <v>133</v>
      </c>
      <c r="M16" s="89" t="s">
        <v>321</v>
      </c>
      <c r="N16" s="89" t="s">
        <v>132</v>
      </c>
      <c r="O16" s="89" t="s">
        <v>324</v>
      </c>
      <c r="P16" s="89" t="s">
        <v>131</v>
      </c>
      <c r="Q16" s="89">
        <v>16</v>
      </c>
      <c r="R16" s="89" t="s">
        <v>17</v>
      </c>
      <c r="S16" s="89">
        <v>1</v>
      </c>
      <c r="T16" s="89"/>
      <c r="U16" s="89"/>
      <c r="V16" s="89">
        <v>1</v>
      </c>
      <c r="W16" s="89">
        <v>1</v>
      </c>
      <c r="X16" s="89">
        <v>1</v>
      </c>
      <c r="Y16" s="89"/>
      <c r="Z16" s="89"/>
      <c r="AA16" s="89"/>
      <c r="AB16" s="89" t="s">
        <v>24</v>
      </c>
      <c r="AC16" s="8" t="s">
        <v>175</v>
      </c>
      <c r="AD16" s="7" t="s">
        <v>314</v>
      </c>
      <c r="AE16" s="89" t="s">
        <v>212</v>
      </c>
      <c r="AF16" s="81" t="s">
        <v>290</v>
      </c>
      <c r="AG16" s="155" t="s">
        <v>431</v>
      </c>
      <c r="AH16" s="161" t="s">
        <v>461</v>
      </c>
      <c r="AI16" s="158" t="s">
        <v>483</v>
      </c>
    </row>
    <row r="17" spans="1:35" s="4" customFormat="1" ht="128.25" thickBot="1" x14ac:dyDescent="0.3">
      <c r="A17" s="98">
        <v>45264</v>
      </c>
      <c r="B17" s="99">
        <v>45264</v>
      </c>
      <c r="C17" s="89"/>
      <c r="D17" s="89" t="s">
        <v>35</v>
      </c>
      <c r="E17" s="89">
        <v>2023</v>
      </c>
      <c r="F17" s="89" t="s">
        <v>34</v>
      </c>
      <c r="G17" s="89">
        <v>56</v>
      </c>
      <c r="H17" s="89" t="s">
        <v>21</v>
      </c>
      <c r="I17" s="89" t="s">
        <v>6</v>
      </c>
      <c r="J17" s="89" t="s">
        <v>5</v>
      </c>
      <c r="K17" s="89" t="s">
        <v>33</v>
      </c>
      <c r="L17" s="89" t="s">
        <v>32</v>
      </c>
      <c r="M17" s="7" t="s">
        <v>320</v>
      </c>
      <c r="N17" s="89" t="s">
        <v>31</v>
      </c>
      <c r="O17" s="7" t="s">
        <v>325</v>
      </c>
      <c r="P17" s="89" t="s">
        <v>10</v>
      </c>
      <c r="Q17" s="89"/>
      <c r="R17" s="89" t="s">
        <v>10</v>
      </c>
      <c r="S17" s="89"/>
      <c r="T17" s="89"/>
      <c r="U17" s="89"/>
      <c r="V17" s="89">
        <v>1</v>
      </c>
      <c r="W17" s="89"/>
      <c r="X17" s="89"/>
      <c r="Y17" s="89"/>
      <c r="Z17" s="89"/>
      <c r="AA17" s="89"/>
      <c r="AB17" s="89" t="s">
        <v>24</v>
      </c>
      <c r="AC17" s="7" t="s">
        <v>171</v>
      </c>
      <c r="AD17" s="89" t="s">
        <v>178</v>
      </c>
      <c r="AE17" s="89" t="s">
        <v>211</v>
      </c>
      <c r="AF17" s="81" t="s">
        <v>303</v>
      </c>
      <c r="AG17" s="155" t="s">
        <v>439</v>
      </c>
      <c r="AH17" s="161" t="s">
        <v>471</v>
      </c>
      <c r="AI17" s="158" t="s">
        <v>483</v>
      </c>
    </row>
    <row r="18" spans="1:35" s="4" customFormat="1" ht="64.5" thickBot="1" x14ac:dyDescent="0.3">
      <c r="A18" s="98">
        <v>45085</v>
      </c>
      <c r="B18" s="99">
        <v>45085</v>
      </c>
      <c r="C18" s="89"/>
      <c r="D18" s="89" t="s">
        <v>15</v>
      </c>
      <c r="E18" s="89">
        <v>2023</v>
      </c>
      <c r="F18" s="89" t="s">
        <v>66</v>
      </c>
      <c r="G18" s="89">
        <v>57</v>
      </c>
      <c r="H18" s="89" t="s">
        <v>21</v>
      </c>
      <c r="I18" s="89" t="s">
        <v>6</v>
      </c>
      <c r="J18" s="89" t="s">
        <v>5</v>
      </c>
      <c r="K18" s="89" t="s">
        <v>65</v>
      </c>
      <c r="L18" s="89" t="s">
        <v>64</v>
      </c>
      <c r="M18" s="7" t="s">
        <v>321</v>
      </c>
      <c r="N18" s="89" t="s">
        <v>63</v>
      </c>
      <c r="O18" s="7" t="s">
        <v>325</v>
      </c>
      <c r="P18" s="89" t="s">
        <v>10</v>
      </c>
      <c r="Q18" s="89"/>
      <c r="R18" s="11" t="s">
        <v>10</v>
      </c>
      <c r="S18" s="89">
        <v>1</v>
      </c>
      <c r="T18" s="89"/>
      <c r="U18" s="89"/>
      <c r="V18" s="89">
        <v>1</v>
      </c>
      <c r="W18" s="89"/>
      <c r="X18" s="89">
        <v>1</v>
      </c>
      <c r="Y18" s="89"/>
      <c r="Z18" s="89"/>
      <c r="AA18" s="89"/>
      <c r="AB18" s="89" t="s">
        <v>1</v>
      </c>
      <c r="AC18" s="7" t="s">
        <v>171</v>
      </c>
      <c r="AD18" s="89" t="s">
        <v>178</v>
      </c>
      <c r="AE18" s="89" t="s">
        <v>211</v>
      </c>
      <c r="AF18" s="81" t="s">
        <v>305</v>
      </c>
      <c r="AG18" s="155" t="s">
        <v>441</v>
      </c>
      <c r="AH18" s="161" t="s">
        <v>473</v>
      </c>
      <c r="AI18" s="158" t="s">
        <v>483</v>
      </c>
    </row>
    <row r="19" spans="1:35" s="4" customFormat="1" ht="64.5" thickBot="1" x14ac:dyDescent="0.3">
      <c r="A19" s="98">
        <v>45161</v>
      </c>
      <c r="B19" s="99">
        <v>45161</v>
      </c>
      <c r="C19" s="89"/>
      <c r="D19" s="89" t="s">
        <v>96</v>
      </c>
      <c r="E19" s="89">
        <v>2023</v>
      </c>
      <c r="F19" s="89" t="s">
        <v>107</v>
      </c>
      <c r="G19" s="89">
        <v>58</v>
      </c>
      <c r="H19" s="89" t="s">
        <v>21</v>
      </c>
      <c r="I19" s="89" t="s">
        <v>6</v>
      </c>
      <c r="J19" s="89" t="s">
        <v>5</v>
      </c>
      <c r="K19" s="89" t="s">
        <v>114</v>
      </c>
      <c r="L19" s="89" t="s">
        <v>50</v>
      </c>
      <c r="M19" s="7" t="s">
        <v>318</v>
      </c>
      <c r="N19" s="89" t="s">
        <v>113</v>
      </c>
      <c r="O19" s="89" t="s">
        <v>330</v>
      </c>
      <c r="P19" s="89" t="s">
        <v>112</v>
      </c>
      <c r="Q19" s="89">
        <v>12</v>
      </c>
      <c r="R19" s="11" t="s">
        <v>112</v>
      </c>
      <c r="S19" s="89"/>
      <c r="T19" s="89"/>
      <c r="U19" s="89"/>
      <c r="V19" s="89">
        <v>1</v>
      </c>
      <c r="W19" s="89"/>
      <c r="X19" s="89">
        <v>1</v>
      </c>
      <c r="Y19" s="89">
        <v>1</v>
      </c>
      <c r="Z19" s="89">
        <v>1</v>
      </c>
      <c r="AA19" s="89"/>
      <c r="AB19" s="89" t="s">
        <v>1</v>
      </c>
      <c r="AC19" s="7" t="s">
        <v>185</v>
      </c>
      <c r="AD19" s="7" t="s">
        <v>184</v>
      </c>
      <c r="AE19" s="89" t="s">
        <v>492</v>
      </c>
      <c r="AF19" s="81" t="s">
        <v>298</v>
      </c>
      <c r="AG19" s="155" t="s">
        <v>436</v>
      </c>
      <c r="AH19" s="161" t="s">
        <v>457</v>
      </c>
      <c r="AI19" s="158" t="s">
        <v>477</v>
      </c>
    </row>
    <row r="20" spans="1:35" s="4" customFormat="1" ht="64.5" thickBot="1" x14ac:dyDescent="0.3">
      <c r="A20" s="98">
        <v>45191</v>
      </c>
      <c r="B20" s="99">
        <v>45191</v>
      </c>
      <c r="C20" s="89"/>
      <c r="D20" s="89" t="s">
        <v>30</v>
      </c>
      <c r="E20" s="89">
        <v>2023</v>
      </c>
      <c r="F20" s="89" t="s">
        <v>29</v>
      </c>
      <c r="G20" s="89">
        <v>59</v>
      </c>
      <c r="H20" s="89" t="s">
        <v>21</v>
      </c>
      <c r="I20" s="89" t="s">
        <v>6</v>
      </c>
      <c r="J20" s="89" t="s">
        <v>5</v>
      </c>
      <c r="K20" s="89" t="s">
        <v>28</v>
      </c>
      <c r="L20" s="89" t="s">
        <v>27</v>
      </c>
      <c r="M20" s="7" t="s">
        <v>318</v>
      </c>
      <c r="N20" s="89" t="s">
        <v>26</v>
      </c>
      <c r="O20" s="7" t="s">
        <v>325</v>
      </c>
      <c r="P20" s="11" t="s">
        <v>10</v>
      </c>
      <c r="Q20" s="89"/>
      <c r="R20" s="89" t="s">
        <v>25</v>
      </c>
      <c r="S20" s="89">
        <v>22</v>
      </c>
      <c r="T20" s="89"/>
      <c r="U20" s="89">
        <v>1</v>
      </c>
      <c r="V20" s="89">
        <v>1</v>
      </c>
      <c r="W20" s="89"/>
      <c r="X20" s="89">
        <v>1</v>
      </c>
      <c r="Y20" s="89"/>
      <c r="Z20" s="89">
        <v>1</v>
      </c>
      <c r="AA20" s="89"/>
      <c r="AB20" s="89" t="s">
        <v>24</v>
      </c>
      <c r="AC20" s="7" t="s">
        <v>171</v>
      </c>
      <c r="AD20" s="89" t="s">
        <v>178</v>
      </c>
      <c r="AE20" s="89" t="s">
        <v>211</v>
      </c>
      <c r="AF20" s="81" t="s">
        <v>294</v>
      </c>
      <c r="AG20" s="155" t="s">
        <v>434</v>
      </c>
      <c r="AH20" s="161" t="s">
        <v>466</v>
      </c>
      <c r="AI20" s="158" t="s">
        <v>481</v>
      </c>
    </row>
    <row r="21" spans="1:35" s="4" customFormat="1" ht="64.5" thickBot="1" x14ac:dyDescent="0.3">
      <c r="A21" s="98">
        <v>44933</v>
      </c>
      <c r="B21" s="99">
        <v>44933</v>
      </c>
      <c r="C21" s="89"/>
      <c r="D21" s="89" t="s">
        <v>15</v>
      </c>
      <c r="E21" s="89">
        <v>2023</v>
      </c>
      <c r="F21" s="89" t="s">
        <v>92</v>
      </c>
      <c r="G21" s="89">
        <v>59</v>
      </c>
      <c r="H21" s="89" t="s">
        <v>21</v>
      </c>
      <c r="I21" s="89" t="s">
        <v>6</v>
      </c>
      <c r="J21" s="89" t="s">
        <v>91</v>
      </c>
      <c r="K21" s="89" t="s">
        <v>45</v>
      </c>
      <c r="L21" s="89" t="s">
        <v>90</v>
      </c>
      <c r="M21" s="7" t="s">
        <v>318</v>
      </c>
      <c r="N21" s="89" t="s">
        <v>89</v>
      </c>
      <c r="O21" s="89" t="s">
        <v>326</v>
      </c>
      <c r="P21" s="89" t="s">
        <v>88</v>
      </c>
      <c r="Q21" s="89"/>
      <c r="R21" s="11" t="s">
        <v>193</v>
      </c>
      <c r="S21" s="89"/>
      <c r="T21" s="89"/>
      <c r="U21" s="89"/>
      <c r="V21" s="89"/>
      <c r="W21" s="89"/>
      <c r="X21" s="89"/>
      <c r="Y21" s="89"/>
      <c r="Z21" s="89"/>
      <c r="AA21" s="89"/>
      <c r="AB21" s="89" t="s">
        <v>1</v>
      </c>
      <c r="AC21" s="9" t="s">
        <v>189</v>
      </c>
      <c r="AD21" s="9" t="s">
        <v>188</v>
      </c>
      <c r="AE21" s="11" t="s">
        <v>491</v>
      </c>
      <c r="AF21" s="81" t="s">
        <v>304</v>
      </c>
      <c r="AG21" s="155" t="s">
        <v>440</v>
      </c>
      <c r="AH21" s="161" t="s">
        <v>472</v>
      </c>
      <c r="AI21" s="158" t="s">
        <v>478</v>
      </c>
    </row>
    <row r="22" spans="1:35" s="4" customFormat="1" ht="64.5" thickBot="1" x14ac:dyDescent="0.3">
      <c r="A22" s="98">
        <v>45244</v>
      </c>
      <c r="B22" s="99">
        <v>45244</v>
      </c>
      <c r="C22" s="89"/>
      <c r="D22" s="89" t="s">
        <v>23</v>
      </c>
      <c r="E22" s="89">
        <v>2023</v>
      </c>
      <c r="F22" s="89" t="s">
        <v>22</v>
      </c>
      <c r="G22" s="89">
        <v>59</v>
      </c>
      <c r="H22" s="89" t="s">
        <v>21</v>
      </c>
      <c r="I22" s="89" t="s">
        <v>6</v>
      </c>
      <c r="J22" s="89" t="s">
        <v>5</v>
      </c>
      <c r="K22" s="89" t="s">
        <v>20</v>
      </c>
      <c r="L22" s="89" t="s">
        <v>19</v>
      </c>
      <c r="M22" s="7" t="s">
        <v>318</v>
      </c>
      <c r="N22" s="89" t="s">
        <v>18</v>
      </c>
      <c r="O22" s="7" t="s">
        <v>324</v>
      </c>
      <c r="P22" s="89" t="s">
        <v>17</v>
      </c>
      <c r="Q22" s="89">
        <v>2</v>
      </c>
      <c r="R22" s="89" t="s">
        <v>17</v>
      </c>
      <c r="S22" s="89"/>
      <c r="T22" s="89"/>
      <c r="U22" s="89">
        <v>1</v>
      </c>
      <c r="V22" s="89">
        <v>1</v>
      </c>
      <c r="W22" s="89"/>
      <c r="X22" s="89"/>
      <c r="Y22" s="89"/>
      <c r="Z22" s="89">
        <v>1</v>
      </c>
      <c r="AA22" s="89"/>
      <c r="AB22" s="89" t="s">
        <v>16</v>
      </c>
      <c r="AC22" s="8" t="s">
        <v>176</v>
      </c>
      <c r="AD22" s="7" t="s">
        <v>314</v>
      </c>
      <c r="AE22" s="89" t="s">
        <v>212</v>
      </c>
      <c r="AF22" s="81" t="s">
        <v>311</v>
      </c>
      <c r="AG22" s="155" t="s">
        <v>447</v>
      </c>
      <c r="AH22" s="161" t="s">
        <v>458</v>
      </c>
      <c r="AI22" s="158" t="s">
        <v>478</v>
      </c>
    </row>
    <row r="23" spans="1:35" s="4" customFormat="1" ht="128.25" thickBot="1" x14ac:dyDescent="0.3">
      <c r="A23" s="98">
        <v>45127</v>
      </c>
      <c r="B23" s="99">
        <v>45127</v>
      </c>
      <c r="C23" s="89"/>
      <c r="D23" s="89" t="s">
        <v>9</v>
      </c>
      <c r="E23" s="89">
        <v>2023</v>
      </c>
      <c r="F23" s="89" t="s">
        <v>75</v>
      </c>
      <c r="G23" s="89">
        <v>60</v>
      </c>
      <c r="H23" s="89" t="s">
        <v>21</v>
      </c>
      <c r="I23" s="89" t="s">
        <v>6</v>
      </c>
      <c r="J23" s="89" t="s">
        <v>5</v>
      </c>
      <c r="K23" s="89" t="s">
        <v>62</v>
      </c>
      <c r="L23" s="89" t="s">
        <v>74</v>
      </c>
      <c r="M23" s="89" t="s">
        <v>318</v>
      </c>
      <c r="N23" s="89" t="s">
        <v>73</v>
      </c>
      <c r="O23" s="89" t="s">
        <v>323</v>
      </c>
      <c r="P23" s="11" t="s">
        <v>72</v>
      </c>
      <c r="Q23" s="89"/>
      <c r="R23" s="89" t="s">
        <v>72</v>
      </c>
      <c r="S23" s="89">
        <v>10</v>
      </c>
      <c r="T23" s="89"/>
      <c r="U23" s="89"/>
      <c r="V23" s="89">
        <v>1</v>
      </c>
      <c r="W23" s="89"/>
      <c r="X23" s="89"/>
      <c r="Y23" s="89"/>
      <c r="Z23" s="89"/>
      <c r="AA23" s="89"/>
      <c r="AB23" s="89" t="s">
        <v>16</v>
      </c>
      <c r="AC23" s="8" t="s">
        <v>186</v>
      </c>
      <c r="AD23" s="7" t="s">
        <v>315</v>
      </c>
      <c r="AE23" s="89" t="s">
        <v>237</v>
      </c>
      <c r="AF23" s="80" t="s">
        <v>425</v>
      </c>
      <c r="AG23" s="155" t="s">
        <v>428</v>
      </c>
      <c r="AH23" s="161" t="s">
        <v>456</v>
      </c>
      <c r="AI23" s="158" t="s">
        <v>476</v>
      </c>
    </row>
    <row r="24" spans="1:35" s="97" customFormat="1" ht="77.25" thickBot="1" x14ac:dyDescent="0.3">
      <c r="A24" s="98">
        <v>45189</v>
      </c>
      <c r="B24" s="99">
        <v>45189</v>
      </c>
      <c r="C24" s="89"/>
      <c r="D24" s="89" t="s">
        <v>96</v>
      </c>
      <c r="E24" s="89">
        <v>2023</v>
      </c>
      <c r="F24" s="89" t="s">
        <v>120</v>
      </c>
      <c r="G24" s="89">
        <v>61</v>
      </c>
      <c r="H24" s="89" t="s">
        <v>56</v>
      </c>
      <c r="I24" s="89" t="s">
        <v>6</v>
      </c>
      <c r="J24" s="89" t="s">
        <v>5</v>
      </c>
      <c r="K24" s="89" t="s">
        <v>119</v>
      </c>
      <c r="L24" s="89" t="s">
        <v>118</v>
      </c>
      <c r="M24" s="89" t="s">
        <v>328</v>
      </c>
      <c r="N24" s="89" t="s">
        <v>117</v>
      </c>
      <c r="O24" s="89" t="s">
        <v>329</v>
      </c>
      <c r="P24" s="11" t="s">
        <v>116</v>
      </c>
      <c r="Q24" s="89"/>
      <c r="R24" s="11" t="s">
        <v>115</v>
      </c>
      <c r="S24" s="89">
        <v>2100</v>
      </c>
      <c r="T24" s="89">
        <v>1300</v>
      </c>
      <c r="U24" s="89"/>
      <c r="V24" s="89">
        <v>1</v>
      </c>
      <c r="W24" s="89">
        <v>1</v>
      </c>
      <c r="X24" s="89"/>
      <c r="Y24" s="89"/>
      <c r="Z24" s="89"/>
      <c r="AA24" s="89"/>
      <c r="AB24" s="89" t="s">
        <v>16</v>
      </c>
      <c r="AC24" s="7" t="s">
        <v>187</v>
      </c>
      <c r="AD24" s="9" t="s">
        <v>190</v>
      </c>
      <c r="AE24" s="89" t="s">
        <v>488</v>
      </c>
      <c r="AF24" s="81" t="s">
        <v>297</v>
      </c>
      <c r="AG24" s="155" t="s">
        <v>435</v>
      </c>
      <c r="AH24" s="161" t="s">
        <v>467</v>
      </c>
      <c r="AI24" s="158" t="s">
        <v>476</v>
      </c>
    </row>
    <row r="25" spans="1:35" s="4" customFormat="1" ht="51.75" thickBot="1" x14ac:dyDescent="0.3">
      <c r="A25" s="98">
        <v>45075</v>
      </c>
      <c r="B25" s="99">
        <v>45075</v>
      </c>
      <c r="C25" s="89"/>
      <c r="D25" s="89" t="s">
        <v>108</v>
      </c>
      <c r="E25" s="89">
        <v>2023</v>
      </c>
      <c r="F25" s="89" t="s">
        <v>111</v>
      </c>
      <c r="G25" s="89">
        <v>65</v>
      </c>
      <c r="H25" s="89" t="s">
        <v>56</v>
      </c>
      <c r="I25" s="89" t="s">
        <v>6</v>
      </c>
      <c r="J25" s="89" t="s">
        <v>5</v>
      </c>
      <c r="K25" s="89" t="s">
        <v>110</v>
      </c>
      <c r="L25" s="89" t="s">
        <v>105</v>
      </c>
      <c r="M25" s="7" t="s">
        <v>320</v>
      </c>
      <c r="N25" s="89" t="s">
        <v>109</v>
      </c>
      <c r="O25" s="7" t="s">
        <v>325</v>
      </c>
      <c r="P25" s="89" t="s">
        <v>10</v>
      </c>
      <c r="Q25" s="89">
        <v>2</v>
      </c>
      <c r="R25" s="11" t="s">
        <v>10</v>
      </c>
      <c r="S25" s="89"/>
      <c r="T25" s="89"/>
      <c r="U25" s="89"/>
      <c r="V25" s="89">
        <v>1</v>
      </c>
      <c r="W25" s="89"/>
      <c r="X25" s="89">
        <v>1</v>
      </c>
      <c r="Y25" s="89"/>
      <c r="Z25" s="89">
        <v>1</v>
      </c>
      <c r="AA25" s="89"/>
      <c r="AB25" s="89" t="s">
        <v>16</v>
      </c>
      <c r="AC25" s="7" t="s">
        <v>171</v>
      </c>
      <c r="AD25" s="7" t="s">
        <v>178</v>
      </c>
      <c r="AE25" s="89" t="s">
        <v>211</v>
      </c>
      <c r="AF25" s="81" t="s">
        <v>292</v>
      </c>
      <c r="AG25" s="155" t="s">
        <v>452</v>
      </c>
      <c r="AH25" s="161" t="s">
        <v>463</v>
      </c>
      <c r="AI25" s="158" t="s">
        <v>481</v>
      </c>
    </row>
    <row r="26" spans="1:35" s="4" customFormat="1" ht="64.5" thickBot="1" x14ac:dyDescent="0.3">
      <c r="A26" s="98">
        <v>45087</v>
      </c>
      <c r="B26" s="99">
        <v>45087</v>
      </c>
      <c r="C26" s="89"/>
      <c r="D26" s="89" t="s">
        <v>124</v>
      </c>
      <c r="E26" s="89">
        <v>2023</v>
      </c>
      <c r="F26" s="89" t="s">
        <v>123</v>
      </c>
      <c r="G26" s="89">
        <v>65</v>
      </c>
      <c r="H26" s="89" t="s">
        <v>56</v>
      </c>
      <c r="I26" s="89" t="s">
        <v>6</v>
      </c>
      <c r="J26" s="89" t="s">
        <v>5</v>
      </c>
      <c r="K26" s="89" t="s">
        <v>122</v>
      </c>
      <c r="L26" s="89" t="s">
        <v>74</v>
      </c>
      <c r="M26" s="7" t="s">
        <v>318</v>
      </c>
      <c r="N26" s="89" t="s">
        <v>3</v>
      </c>
      <c r="O26" s="7" t="s">
        <v>324</v>
      </c>
      <c r="P26" s="89" t="s">
        <v>17</v>
      </c>
      <c r="Q26" s="89">
        <v>1</v>
      </c>
      <c r="R26" s="89" t="s">
        <v>121</v>
      </c>
      <c r="S26" s="89"/>
      <c r="T26" s="89"/>
      <c r="U26" s="89"/>
      <c r="V26" s="89">
        <v>1</v>
      </c>
      <c r="W26" s="89"/>
      <c r="X26" s="89">
        <v>1</v>
      </c>
      <c r="Y26" s="89">
        <v>1</v>
      </c>
      <c r="Z26" s="89"/>
      <c r="AA26" s="89"/>
      <c r="AB26" s="89" t="s">
        <v>16</v>
      </c>
      <c r="AC26" s="8" t="s">
        <v>175</v>
      </c>
      <c r="AD26" s="7" t="s">
        <v>314</v>
      </c>
      <c r="AE26" s="89" t="s">
        <v>212</v>
      </c>
      <c r="AF26" s="81" t="s">
        <v>313</v>
      </c>
      <c r="AG26" s="155" t="s">
        <v>450</v>
      </c>
      <c r="AH26" s="161" t="s">
        <v>462</v>
      </c>
      <c r="AI26" s="158" t="s">
        <v>462</v>
      </c>
    </row>
    <row r="27" spans="1:35" s="4" customFormat="1" ht="128.25" thickBot="1" x14ac:dyDescent="0.3">
      <c r="A27" s="98">
        <v>45203</v>
      </c>
      <c r="B27" s="99">
        <v>45203</v>
      </c>
      <c r="C27" s="89"/>
      <c r="D27" s="89" t="s">
        <v>58</v>
      </c>
      <c r="E27" s="89">
        <v>2023</v>
      </c>
      <c r="F27" s="89" t="s">
        <v>57</v>
      </c>
      <c r="G27" s="89">
        <v>67</v>
      </c>
      <c r="H27" s="89" t="s">
        <v>56</v>
      </c>
      <c r="I27" s="89" t="s">
        <v>6</v>
      </c>
      <c r="J27" s="89" t="s">
        <v>5</v>
      </c>
      <c r="K27" s="89" t="s">
        <v>55</v>
      </c>
      <c r="L27" s="89" t="s">
        <v>54</v>
      </c>
      <c r="M27" s="7" t="s">
        <v>320</v>
      </c>
      <c r="N27" s="89" t="s">
        <v>3</v>
      </c>
      <c r="O27" s="7" t="s">
        <v>324</v>
      </c>
      <c r="P27" s="89" t="s">
        <v>10</v>
      </c>
      <c r="Q27" s="89">
        <v>15</v>
      </c>
      <c r="R27" s="89" t="s">
        <v>17</v>
      </c>
      <c r="S27" s="89">
        <v>5</v>
      </c>
      <c r="T27" s="89"/>
      <c r="U27" s="89"/>
      <c r="V27" s="89">
        <v>1</v>
      </c>
      <c r="W27" s="89">
        <v>1</v>
      </c>
      <c r="X27" s="89">
        <v>1</v>
      </c>
      <c r="Y27" s="89"/>
      <c r="Z27" s="89"/>
      <c r="AA27" s="89"/>
      <c r="AB27" s="89" t="s">
        <v>16</v>
      </c>
      <c r="AC27" s="8" t="s">
        <v>175</v>
      </c>
      <c r="AD27" s="7" t="s">
        <v>314</v>
      </c>
      <c r="AE27" s="89" t="s">
        <v>212</v>
      </c>
      <c r="AF27" s="81" t="s">
        <v>312</v>
      </c>
      <c r="AG27" s="155" t="s">
        <v>449</v>
      </c>
      <c r="AH27" s="161" t="s">
        <v>487</v>
      </c>
      <c r="AI27" s="158" t="s">
        <v>484</v>
      </c>
    </row>
    <row r="28" spans="1:35" s="4" customFormat="1" ht="90" thickBot="1" x14ac:dyDescent="0.3">
      <c r="A28" s="98">
        <v>45205</v>
      </c>
      <c r="B28" s="99">
        <v>45205</v>
      </c>
      <c r="C28" s="89"/>
      <c r="D28" s="89" t="s">
        <v>58</v>
      </c>
      <c r="E28" s="89">
        <v>2023</v>
      </c>
      <c r="F28" s="89" t="s">
        <v>35</v>
      </c>
      <c r="G28" s="89">
        <v>68</v>
      </c>
      <c r="H28" s="89" t="s">
        <v>56</v>
      </c>
      <c r="I28" s="89" t="s">
        <v>6</v>
      </c>
      <c r="J28" s="89" t="s">
        <v>5</v>
      </c>
      <c r="K28" s="89" t="s">
        <v>62</v>
      </c>
      <c r="L28" s="89" t="s">
        <v>4</v>
      </c>
      <c r="M28" s="7" t="s">
        <v>318</v>
      </c>
      <c r="N28" s="89" t="s">
        <v>61</v>
      </c>
      <c r="O28" s="89" t="s">
        <v>323</v>
      </c>
      <c r="P28" s="89" t="s">
        <v>60</v>
      </c>
      <c r="Q28" s="89">
        <v>61</v>
      </c>
      <c r="R28" s="89" t="s">
        <v>59</v>
      </c>
      <c r="S28" s="89">
        <v>12</v>
      </c>
      <c r="T28" s="89"/>
      <c r="U28" s="89"/>
      <c r="V28" s="89">
        <v>1</v>
      </c>
      <c r="W28" s="89">
        <v>1</v>
      </c>
      <c r="X28" s="89"/>
      <c r="Y28" s="89"/>
      <c r="Z28" s="89">
        <v>1</v>
      </c>
      <c r="AA28" s="89"/>
      <c r="AB28" s="89" t="s">
        <v>16</v>
      </c>
      <c r="AC28" s="8" t="s">
        <v>186</v>
      </c>
      <c r="AD28" s="7" t="s">
        <v>316</v>
      </c>
      <c r="AE28" s="89" t="s">
        <v>237</v>
      </c>
      <c r="AF28" s="81" t="s">
        <v>327</v>
      </c>
      <c r="AG28" s="155" t="s">
        <v>448</v>
      </c>
      <c r="AH28" s="161" t="s">
        <v>485</v>
      </c>
      <c r="AI28" s="158" t="s">
        <v>478</v>
      </c>
    </row>
    <row r="29" spans="1:35" s="4" customFormat="1" ht="102.75" thickBot="1" x14ac:dyDescent="0.3">
      <c r="A29" s="98">
        <v>45152</v>
      </c>
      <c r="B29" s="99">
        <v>45152</v>
      </c>
      <c r="C29" s="89"/>
      <c r="D29" s="89" t="s">
        <v>23</v>
      </c>
      <c r="E29" s="89">
        <v>2023</v>
      </c>
      <c r="F29" s="89" t="s">
        <v>83</v>
      </c>
      <c r="G29" s="89">
        <v>69</v>
      </c>
      <c r="H29" s="89" t="s">
        <v>56</v>
      </c>
      <c r="I29" s="89" t="s">
        <v>6</v>
      </c>
      <c r="J29" s="89" t="s">
        <v>5</v>
      </c>
      <c r="K29" s="89" t="s">
        <v>82</v>
      </c>
      <c r="L29" s="89" t="s">
        <v>81</v>
      </c>
      <c r="M29" s="7" t="s">
        <v>320</v>
      </c>
      <c r="N29" s="89" t="s">
        <v>31</v>
      </c>
      <c r="O29" s="7" t="s">
        <v>325</v>
      </c>
      <c r="P29" s="89" t="s">
        <v>10</v>
      </c>
      <c r="Q29" s="89">
        <v>0</v>
      </c>
      <c r="R29" s="11" t="s">
        <v>10</v>
      </c>
      <c r="S29" s="89"/>
      <c r="T29" s="89"/>
      <c r="U29" s="89"/>
      <c r="V29" s="89">
        <v>1</v>
      </c>
      <c r="W29" s="89"/>
      <c r="X29" s="89"/>
      <c r="Y29" s="89"/>
      <c r="Z29" s="89"/>
      <c r="AA29" s="89"/>
      <c r="AB29" s="89" t="s">
        <v>24</v>
      </c>
      <c r="AC29" s="7" t="s">
        <v>169</v>
      </c>
      <c r="AD29" s="89" t="s">
        <v>178</v>
      </c>
      <c r="AE29" s="89" t="s">
        <v>211</v>
      </c>
      <c r="AF29" s="81" t="s">
        <v>310</v>
      </c>
      <c r="AG29" s="155" t="s">
        <v>446</v>
      </c>
      <c r="AH29" s="161" t="s">
        <v>463</v>
      </c>
      <c r="AI29" s="158" t="s">
        <v>481</v>
      </c>
    </row>
    <row r="30" spans="1:35" s="4" customFormat="1" ht="64.5" thickBot="1" x14ac:dyDescent="0.3">
      <c r="A30" s="98">
        <v>44971</v>
      </c>
      <c r="B30" s="99">
        <v>44971</v>
      </c>
      <c r="C30" s="89"/>
      <c r="D30" s="89" t="s">
        <v>108</v>
      </c>
      <c r="E30" s="89">
        <v>2023</v>
      </c>
      <c r="F30" s="89" t="s">
        <v>107</v>
      </c>
      <c r="G30" s="89">
        <v>70</v>
      </c>
      <c r="H30" s="89" t="s">
        <v>56</v>
      </c>
      <c r="I30" s="89" t="s">
        <v>6</v>
      </c>
      <c r="J30" s="89" t="s">
        <v>5</v>
      </c>
      <c r="K30" s="89" t="s">
        <v>106</v>
      </c>
      <c r="L30" s="11" t="s">
        <v>105</v>
      </c>
      <c r="M30" s="89" t="s">
        <v>321</v>
      </c>
      <c r="N30" s="89" t="s">
        <v>104</v>
      </c>
      <c r="O30" s="7" t="s">
        <v>325</v>
      </c>
      <c r="P30" s="89" t="s">
        <v>10</v>
      </c>
      <c r="Q30" s="89">
        <v>0</v>
      </c>
      <c r="R30" s="11" t="s">
        <v>10</v>
      </c>
      <c r="S30" s="89">
        <v>1</v>
      </c>
      <c r="T30" s="89"/>
      <c r="U30" s="89"/>
      <c r="V30" s="89">
        <v>1</v>
      </c>
      <c r="W30" s="89"/>
      <c r="X30" s="89">
        <v>1</v>
      </c>
      <c r="Y30" s="89"/>
      <c r="Z30" s="89"/>
      <c r="AA30" s="89"/>
      <c r="AB30" s="89" t="s">
        <v>16</v>
      </c>
      <c r="AC30" s="7" t="s">
        <v>170</v>
      </c>
      <c r="AD30" s="89" t="s">
        <v>178</v>
      </c>
      <c r="AE30" s="89" t="s">
        <v>211</v>
      </c>
      <c r="AF30" s="81" t="s">
        <v>293</v>
      </c>
      <c r="AG30" s="155" t="s">
        <v>432</v>
      </c>
      <c r="AH30" s="161" t="s">
        <v>464</v>
      </c>
      <c r="AI30" s="158" t="s">
        <v>476</v>
      </c>
    </row>
    <row r="31" spans="1:35" s="4" customFormat="1" ht="63.75" x14ac:dyDescent="0.25">
      <c r="A31" s="98">
        <v>45237</v>
      </c>
      <c r="B31" s="99">
        <v>45237</v>
      </c>
      <c r="C31" s="89"/>
      <c r="D31" s="89" t="s">
        <v>15</v>
      </c>
      <c r="E31" s="89">
        <v>2023</v>
      </c>
      <c r="F31" s="244" t="s">
        <v>41</v>
      </c>
      <c r="G31" s="244">
        <v>82</v>
      </c>
      <c r="H31" s="244" t="s">
        <v>40</v>
      </c>
      <c r="I31" s="244" t="s">
        <v>6</v>
      </c>
      <c r="J31" s="244" t="s">
        <v>5</v>
      </c>
      <c r="K31" s="244" t="s">
        <v>39</v>
      </c>
      <c r="L31" s="244" t="s">
        <v>38</v>
      </c>
      <c r="M31" s="244" t="s">
        <v>332</v>
      </c>
      <c r="N31" s="244" t="s">
        <v>37</v>
      </c>
      <c r="O31" s="244" t="s">
        <v>331</v>
      </c>
      <c r="P31" s="244" t="s">
        <v>36</v>
      </c>
      <c r="Q31" s="244">
        <v>3</v>
      </c>
      <c r="R31" s="244" t="s">
        <v>36</v>
      </c>
      <c r="S31" s="245">
        <v>0</v>
      </c>
      <c r="T31" s="244"/>
      <c r="U31" s="244"/>
      <c r="V31" s="244">
        <v>1</v>
      </c>
      <c r="W31" s="244"/>
      <c r="X31" s="244"/>
      <c r="Y31" s="244"/>
      <c r="Z31" s="244"/>
      <c r="AA31" s="244"/>
      <c r="AB31" s="244" t="s">
        <v>24</v>
      </c>
      <c r="AC31" s="246" t="s">
        <v>182</v>
      </c>
      <c r="AD31" s="246" t="s">
        <v>179</v>
      </c>
      <c r="AE31" s="244" t="s">
        <v>493</v>
      </c>
      <c r="AF31" s="247" t="s">
        <v>307</v>
      </c>
      <c r="AG31" s="248" t="s">
        <v>443</v>
      </c>
      <c r="AH31" s="249" t="s">
        <v>474</v>
      </c>
      <c r="AI31" s="250" t="s">
        <v>474</v>
      </c>
    </row>
    <row r="32" spans="1:35" s="4" customFormat="1" ht="76.5" x14ac:dyDescent="0.25">
      <c r="F32" s="89" t="s">
        <v>521</v>
      </c>
      <c r="G32" s="89">
        <v>36</v>
      </c>
      <c r="H32" s="89" t="s">
        <v>52</v>
      </c>
      <c r="I32" s="89" t="s">
        <v>6</v>
      </c>
      <c r="J32" s="89" t="s">
        <v>279</v>
      </c>
      <c r="K32" s="89" t="s">
        <v>522</v>
      </c>
      <c r="L32" s="89" t="s">
        <v>523</v>
      </c>
      <c r="M32" s="89" t="s">
        <v>318</v>
      </c>
      <c r="N32" s="89" t="s">
        <v>524</v>
      </c>
      <c r="O32" s="89" t="s">
        <v>524</v>
      </c>
      <c r="P32" s="89" t="s">
        <v>525</v>
      </c>
      <c r="Q32" s="89"/>
      <c r="R32" s="89" t="s">
        <v>525</v>
      </c>
      <c r="S32" s="89"/>
      <c r="T32" s="89"/>
      <c r="U32" s="89"/>
      <c r="V32" s="89">
        <v>1</v>
      </c>
      <c r="W32" s="89"/>
      <c r="X32" s="89"/>
      <c r="Y32" s="89"/>
      <c r="Z32" s="89"/>
      <c r="AA32" s="89"/>
      <c r="AB32" s="89"/>
      <c r="AC32" s="89" t="s">
        <v>186</v>
      </c>
      <c r="AD32" s="89" t="s">
        <v>315</v>
      </c>
      <c r="AE32" s="89" t="s">
        <v>237</v>
      </c>
      <c r="AF32" s="89" t="s">
        <v>526</v>
      </c>
      <c r="AG32" s="89" t="s">
        <v>526</v>
      </c>
      <c r="AH32" s="89" t="s">
        <v>462</v>
      </c>
      <c r="AI32" s="89" t="s">
        <v>462</v>
      </c>
    </row>
    <row r="33" spans="2:9" s="4" customFormat="1" x14ac:dyDescent="0.25"/>
    <row r="34" spans="2:9" ht="18" x14ac:dyDescent="0.25">
      <c r="B34" s="35" t="s">
        <v>284</v>
      </c>
      <c r="C34" s="35">
        <v>1</v>
      </c>
      <c r="D34" s="19"/>
      <c r="G34" s="20"/>
      <c r="H34" s="19"/>
      <c r="I34"/>
    </row>
    <row r="35" spans="2:9" ht="18" x14ac:dyDescent="0.25">
      <c r="B35" s="35" t="s">
        <v>279</v>
      </c>
      <c r="C35" s="35">
        <v>4</v>
      </c>
      <c r="D35" s="19"/>
      <c r="G35" s="20"/>
      <c r="H35" s="19"/>
      <c r="I35"/>
    </row>
    <row r="36" spans="2:9" ht="18" x14ac:dyDescent="0.25">
      <c r="B36" s="67" t="s">
        <v>194</v>
      </c>
      <c r="C36" s="67">
        <f>SUM(C34:C35)</f>
        <v>5</v>
      </c>
      <c r="D36" s="19"/>
    </row>
    <row r="37" spans="2:9" ht="15" x14ac:dyDescent="0.25">
      <c r="B37" s="20"/>
      <c r="C37" s="19"/>
      <c r="D37" s="19"/>
    </row>
    <row r="39" spans="2:9" ht="18" x14ac:dyDescent="0.25">
      <c r="B39" s="357" t="s">
        <v>203</v>
      </c>
      <c r="C39" s="358"/>
      <c r="D39" s="359"/>
    </row>
    <row r="40" spans="2:9" ht="18" x14ac:dyDescent="0.25">
      <c r="B40" s="90" t="s">
        <v>199</v>
      </c>
      <c r="C40" s="90" t="s">
        <v>198</v>
      </c>
      <c r="D40" s="90" t="s">
        <v>202</v>
      </c>
    </row>
    <row r="41" spans="2:9" ht="18" x14ac:dyDescent="0.25">
      <c r="B41" s="18" t="s">
        <v>197</v>
      </c>
      <c r="C41" s="18">
        <v>0</v>
      </c>
      <c r="D41" s="22">
        <f>C41*D48/C48</f>
        <v>0</v>
      </c>
    </row>
    <row r="42" spans="2:9" ht="18" x14ac:dyDescent="0.25">
      <c r="B42" s="18" t="s">
        <v>196</v>
      </c>
      <c r="C42" s="18">
        <v>1</v>
      </c>
      <c r="D42" s="22">
        <f>C42*D48/C48</f>
        <v>3.3333333333333333E-2</v>
      </c>
    </row>
    <row r="43" spans="2:9" ht="18" x14ac:dyDescent="0.25">
      <c r="B43" s="18" t="s">
        <v>52</v>
      </c>
      <c r="C43" s="18">
        <v>4</v>
      </c>
      <c r="D43" s="22">
        <f>C43*D48/C48</f>
        <v>0.13333333333333333</v>
      </c>
    </row>
    <row r="44" spans="2:9" ht="18" x14ac:dyDescent="0.25">
      <c r="B44" s="18" t="s">
        <v>7</v>
      </c>
      <c r="C44" s="18">
        <v>6</v>
      </c>
      <c r="D44" s="22">
        <f>C44*D48/C48</f>
        <v>0.2</v>
      </c>
    </row>
    <row r="45" spans="2:9" ht="18" x14ac:dyDescent="0.25">
      <c r="B45" s="18" t="s">
        <v>21</v>
      </c>
      <c r="C45" s="18">
        <v>11</v>
      </c>
      <c r="D45" s="22">
        <f>C45*D48/C48</f>
        <v>0.36666666666666664</v>
      </c>
    </row>
    <row r="46" spans="2:9" ht="18" x14ac:dyDescent="0.25">
      <c r="B46" s="18" t="s">
        <v>335</v>
      </c>
      <c r="C46" s="18">
        <v>4</v>
      </c>
      <c r="D46" s="22">
        <f>C46*D48/C48</f>
        <v>0.13333333333333333</v>
      </c>
    </row>
    <row r="47" spans="2:9" ht="18" x14ac:dyDescent="0.25">
      <c r="B47" s="18" t="s">
        <v>336</v>
      </c>
      <c r="C47" s="18">
        <v>4</v>
      </c>
      <c r="D47" s="22">
        <f>C47*D48/C48</f>
        <v>0.13333333333333333</v>
      </c>
    </row>
    <row r="48" spans="2:9" ht="18" x14ac:dyDescent="0.25">
      <c r="B48" s="90" t="s">
        <v>194</v>
      </c>
      <c r="C48" s="90">
        <f>SUM(C41:C47)</f>
        <v>30</v>
      </c>
      <c r="D48" s="91">
        <v>1</v>
      </c>
    </row>
  </sheetData>
  <mergeCells count="1">
    <mergeCell ref="B39:D39"/>
  </mergeCells>
  <pageMargins left="0.75" right="0.75" top="1" bottom="1" header="0.5" footer="0.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29"/>
  <sheetViews>
    <sheetView zoomScale="91" workbookViewId="0">
      <selection activeCell="N16" sqref="N16"/>
    </sheetView>
  </sheetViews>
  <sheetFormatPr defaultRowHeight="15" x14ac:dyDescent="0.25"/>
  <cols>
    <col min="1" max="1" width="31.140625" bestFit="1" customWidth="1"/>
    <col min="2" max="7" width="5.42578125" bestFit="1" customWidth="1"/>
    <col min="8" max="8" width="16.85546875" style="19" bestFit="1" customWidth="1"/>
    <col min="9" max="9" width="8.5703125" bestFit="1" customWidth="1"/>
    <col min="10" max="10" width="5.42578125" bestFit="1" customWidth="1"/>
    <col min="11" max="11" width="8.5703125" bestFit="1" customWidth="1"/>
    <col min="12" max="12" width="5.42578125" bestFit="1" customWidth="1"/>
    <col min="13" max="13" width="8.5703125" bestFit="1" customWidth="1"/>
    <col min="14" max="14" width="5.42578125" bestFit="1" customWidth="1"/>
    <col min="15" max="15" width="8.5703125" bestFit="1" customWidth="1"/>
    <col min="16" max="16" width="5.42578125" bestFit="1" customWidth="1"/>
    <col min="17" max="17" width="8.5703125" bestFit="1" customWidth="1"/>
    <col min="18" max="18" width="5.42578125" bestFit="1" customWidth="1"/>
    <col min="19" max="19" width="8.5703125" bestFit="1" customWidth="1"/>
    <col min="20" max="20" width="5.42578125" bestFit="1" customWidth="1"/>
    <col min="21" max="21" width="8.5703125" bestFit="1" customWidth="1"/>
    <col min="22" max="22" width="5.42578125" bestFit="1" customWidth="1"/>
    <col min="23" max="23" width="8.5703125" bestFit="1" customWidth="1"/>
    <col min="24" max="24" width="5.42578125" bestFit="1" customWidth="1"/>
    <col min="25" max="25" width="8.5703125" bestFit="1" customWidth="1"/>
    <col min="26" max="26" width="5.42578125" bestFit="1" customWidth="1"/>
    <col min="27" max="27" width="8.5703125" bestFit="1" customWidth="1"/>
    <col min="28" max="28" width="5.42578125" bestFit="1" customWidth="1"/>
    <col min="29" max="29" width="8.5703125" bestFit="1" customWidth="1"/>
    <col min="30" max="30" width="5.42578125" bestFit="1" customWidth="1"/>
    <col min="31" max="31" width="8.5703125" bestFit="1" customWidth="1"/>
    <col min="32" max="32" width="5.42578125" bestFit="1" customWidth="1"/>
    <col min="33" max="33" width="8.5703125" bestFit="1" customWidth="1"/>
    <col min="34" max="34" width="5.42578125" bestFit="1" customWidth="1"/>
    <col min="35" max="35" width="8.5703125" bestFit="1" customWidth="1"/>
    <col min="36" max="36" width="5.42578125" bestFit="1" customWidth="1"/>
    <col min="37" max="37" width="8.5703125" bestFit="1" customWidth="1"/>
    <col min="38" max="38" width="5.42578125" bestFit="1" customWidth="1"/>
    <col min="39" max="39" width="8.5703125" bestFit="1" customWidth="1"/>
    <col min="40" max="40" width="5.42578125" bestFit="1" customWidth="1"/>
    <col min="41" max="41" width="8.5703125" bestFit="1" customWidth="1"/>
    <col min="42" max="42" width="5.42578125" bestFit="1" customWidth="1"/>
    <col min="43" max="43" width="8.5703125" bestFit="1" customWidth="1"/>
    <col min="44" max="44" width="5.42578125" bestFit="1" customWidth="1"/>
    <col min="45" max="45" width="8.5703125" bestFit="1" customWidth="1"/>
    <col min="46" max="46" width="16.85546875" bestFit="1" customWidth="1"/>
  </cols>
  <sheetData>
    <row r="1" spans="1:8" ht="15.75" thickBot="1" x14ac:dyDescent="0.3">
      <c r="A1" s="106" t="s">
        <v>383</v>
      </c>
    </row>
    <row r="5" spans="1:8" x14ac:dyDescent="0.25">
      <c r="A5" s="408" t="s">
        <v>352</v>
      </c>
      <c r="B5" s="398" t="s">
        <v>384</v>
      </c>
      <c r="C5" s="399"/>
      <c r="D5" s="399"/>
      <c r="E5" s="399"/>
      <c r="F5" s="399"/>
      <c r="G5" s="399"/>
      <c r="H5" s="400"/>
    </row>
    <row r="6" spans="1:8" x14ac:dyDescent="0.25">
      <c r="A6" s="408"/>
      <c r="B6" s="235" t="s">
        <v>79</v>
      </c>
      <c r="C6" s="235" t="s">
        <v>52</v>
      </c>
      <c r="D6" s="235" t="s">
        <v>7</v>
      </c>
      <c r="E6" s="235" t="s">
        <v>21</v>
      </c>
      <c r="F6" s="235" t="s">
        <v>56</v>
      </c>
      <c r="G6" s="235" t="s">
        <v>40</v>
      </c>
      <c r="H6" s="235" t="s">
        <v>194</v>
      </c>
    </row>
    <row r="7" spans="1:8" x14ac:dyDescent="0.25">
      <c r="A7" s="158" t="s">
        <v>324</v>
      </c>
      <c r="B7" s="123">
        <v>1</v>
      </c>
      <c r="C7" s="123">
        <v>2</v>
      </c>
      <c r="D7" s="123">
        <v>2</v>
      </c>
      <c r="E7" s="123">
        <v>5</v>
      </c>
      <c r="F7" s="123">
        <v>2</v>
      </c>
      <c r="G7" s="123"/>
      <c r="H7" s="123">
        <f>SUM(B7:G7)</f>
        <v>12</v>
      </c>
    </row>
    <row r="8" spans="1:8" x14ac:dyDescent="0.25">
      <c r="A8" s="158" t="s">
        <v>329</v>
      </c>
      <c r="B8" s="123"/>
      <c r="C8" s="123"/>
      <c r="D8" s="123"/>
      <c r="E8" s="123"/>
      <c r="F8" s="123">
        <v>1</v>
      </c>
      <c r="G8" s="123"/>
      <c r="H8" s="123">
        <f t="shared" ref="H8:H14" si="0">SUM(B8:G8)</f>
        <v>1</v>
      </c>
    </row>
    <row r="9" spans="1:8" x14ac:dyDescent="0.25">
      <c r="A9" s="158" t="s">
        <v>330</v>
      </c>
      <c r="B9" s="123"/>
      <c r="C9" s="123"/>
      <c r="D9" s="123"/>
      <c r="E9" s="123">
        <v>1</v>
      </c>
      <c r="F9" s="123"/>
      <c r="G9" s="123"/>
      <c r="H9" s="123">
        <f t="shared" si="0"/>
        <v>1</v>
      </c>
    </row>
    <row r="10" spans="1:8" x14ac:dyDescent="0.25">
      <c r="A10" s="158" t="s">
        <v>325</v>
      </c>
      <c r="B10" s="123"/>
      <c r="C10" s="123">
        <v>2</v>
      </c>
      <c r="D10" s="123">
        <v>1</v>
      </c>
      <c r="E10" s="123">
        <v>3</v>
      </c>
      <c r="F10" s="123">
        <v>3</v>
      </c>
      <c r="G10" s="123"/>
      <c r="H10" s="123">
        <f t="shared" si="0"/>
        <v>9</v>
      </c>
    </row>
    <row r="11" spans="1:8" x14ac:dyDescent="0.25">
      <c r="A11" s="158" t="s">
        <v>323</v>
      </c>
      <c r="B11" s="123"/>
      <c r="C11" s="123"/>
      <c r="D11" s="123">
        <v>3</v>
      </c>
      <c r="E11" s="123">
        <v>1</v>
      </c>
      <c r="F11" s="123">
        <v>1</v>
      </c>
      <c r="G11" s="123"/>
      <c r="H11" s="123">
        <f t="shared" si="0"/>
        <v>5</v>
      </c>
    </row>
    <row r="12" spans="1:8" x14ac:dyDescent="0.25">
      <c r="A12" s="158" t="s">
        <v>331</v>
      </c>
      <c r="B12" s="123"/>
      <c r="C12" s="123"/>
      <c r="D12" s="123"/>
      <c r="E12" s="123"/>
      <c r="F12" s="123"/>
      <c r="G12" s="123">
        <v>1</v>
      </c>
      <c r="H12" s="123">
        <f t="shared" si="0"/>
        <v>1</v>
      </c>
    </row>
    <row r="13" spans="1:8" x14ac:dyDescent="0.25">
      <c r="A13" s="158" t="s">
        <v>527</v>
      </c>
      <c r="B13" s="123"/>
      <c r="C13" s="123">
        <v>1</v>
      </c>
      <c r="D13" s="123"/>
      <c r="E13" s="123"/>
      <c r="F13" s="123"/>
      <c r="G13" s="123"/>
      <c r="H13" s="123">
        <f t="shared" si="0"/>
        <v>1</v>
      </c>
    </row>
    <row r="14" spans="1:8" x14ac:dyDescent="0.25">
      <c r="A14" s="158" t="s">
        <v>326</v>
      </c>
      <c r="B14" s="123"/>
      <c r="C14" s="123"/>
      <c r="D14" s="123"/>
      <c r="E14" s="123">
        <v>1</v>
      </c>
      <c r="F14" s="123"/>
      <c r="G14" s="123"/>
      <c r="H14" s="123">
        <f t="shared" si="0"/>
        <v>1</v>
      </c>
    </row>
    <row r="15" spans="1:8" x14ac:dyDescent="0.25">
      <c r="A15" s="235" t="s">
        <v>366</v>
      </c>
      <c r="B15" s="235">
        <f>SUM(B7:B14)</f>
        <v>1</v>
      </c>
      <c r="C15" s="235">
        <f t="shared" ref="C15:H15" si="1">SUM(C7:C14)</f>
        <v>5</v>
      </c>
      <c r="D15" s="235">
        <f t="shared" si="1"/>
        <v>6</v>
      </c>
      <c r="E15" s="235">
        <f t="shared" si="1"/>
        <v>11</v>
      </c>
      <c r="F15" s="235">
        <f t="shared" si="1"/>
        <v>7</v>
      </c>
      <c r="G15" s="235">
        <f t="shared" si="1"/>
        <v>1</v>
      </c>
      <c r="H15" s="235">
        <f t="shared" si="1"/>
        <v>31</v>
      </c>
    </row>
    <row r="16" spans="1:8" x14ac:dyDescent="0.25">
      <c r="B16" s="120"/>
      <c r="C16" s="120"/>
      <c r="D16" s="120"/>
      <c r="E16" s="120"/>
      <c r="F16" s="120"/>
      <c r="G16" s="120"/>
      <c r="H16" s="120"/>
    </row>
    <row r="18" spans="1:8" x14ac:dyDescent="0.25">
      <c r="A18" s="401" t="s">
        <v>353</v>
      </c>
      <c r="B18" s="403" t="s">
        <v>385</v>
      </c>
      <c r="C18" s="404"/>
      <c r="D18" s="404"/>
      <c r="E18" s="404"/>
      <c r="F18" s="404"/>
      <c r="G18" s="404"/>
      <c r="H18" s="405"/>
    </row>
    <row r="19" spans="1:8" x14ac:dyDescent="0.25">
      <c r="A19" s="402"/>
      <c r="B19" s="110" t="s">
        <v>196</v>
      </c>
      <c r="C19" s="110" t="s">
        <v>52</v>
      </c>
      <c r="D19" s="110" t="s">
        <v>7</v>
      </c>
      <c r="E19" s="110" t="s">
        <v>21</v>
      </c>
      <c r="F19" s="110" t="s">
        <v>56</v>
      </c>
      <c r="G19" s="110" t="s">
        <v>195</v>
      </c>
      <c r="H19" s="112" t="s">
        <v>194</v>
      </c>
    </row>
    <row r="20" spans="1:8" x14ac:dyDescent="0.25">
      <c r="A20" s="110" t="s">
        <v>357</v>
      </c>
      <c r="B20" s="111"/>
      <c r="C20" s="111"/>
      <c r="D20" s="111">
        <v>2</v>
      </c>
      <c r="E20" s="111">
        <v>4</v>
      </c>
      <c r="F20" s="111">
        <v>2</v>
      </c>
      <c r="G20" s="111">
        <v>6</v>
      </c>
      <c r="H20" s="112">
        <f>SUM(B20:G20)</f>
        <v>14</v>
      </c>
    </row>
    <row r="21" spans="1:8" x14ac:dyDescent="0.25">
      <c r="A21" s="110" t="s">
        <v>358</v>
      </c>
      <c r="B21" s="111">
        <v>1</v>
      </c>
      <c r="C21" s="111">
        <v>1</v>
      </c>
      <c r="D21" s="111">
        <v>1</v>
      </c>
      <c r="E21" s="111">
        <v>1</v>
      </c>
      <c r="F21" s="111"/>
      <c r="G21" s="111"/>
      <c r="H21" s="112">
        <f t="shared" ref="H21:H28" si="2">SUM(B21:G21)</f>
        <v>4</v>
      </c>
    </row>
    <row r="22" spans="1:8" x14ac:dyDescent="0.25">
      <c r="A22" s="110" t="s">
        <v>359</v>
      </c>
      <c r="B22" s="111"/>
      <c r="C22" s="111"/>
      <c r="D22" s="111">
        <v>1</v>
      </c>
      <c r="E22" s="111">
        <v>3</v>
      </c>
      <c r="F22" s="111"/>
      <c r="G22" s="111"/>
      <c r="H22" s="112">
        <f t="shared" si="2"/>
        <v>4</v>
      </c>
    </row>
    <row r="23" spans="1:8" x14ac:dyDescent="0.25">
      <c r="A23" s="110" t="s">
        <v>360</v>
      </c>
      <c r="B23" s="111"/>
      <c r="C23" s="111"/>
      <c r="D23" s="111">
        <v>3</v>
      </c>
      <c r="E23" s="111"/>
      <c r="F23" s="111"/>
      <c r="G23" s="111"/>
      <c r="H23" s="112">
        <f t="shared" si="2"/>
        <v>3</v>
      </c>
    </row>
    <row r="24" spans="1:8" x14ac:dyDescent="0.25">
      <c r="A24" s="110" t="s">
        <v>361</v>
      </c>
      <c r="B24" s="111"/>
      <c r="C24" s="111"/>
      <c r="D24" s="111">
        <v>1</v>
      </c>
      <c r="E24" s="111"/>
      <c r="F24" s="111"/>
      <c r="G24" s="111"/>
      <c r="H24" s="112">
        <f t="shared" si="2"/>
        <v>1</v>
      </c>
    </row>
    <row r="25" spans="1:8" x14ac:dyDescent="0.25">
      <c r="A25" s="110" t="s">
        <v>362</v>
      </c>
      <c r="B25" s="111"/>
      <c r="C25" s="111"/>
      <c r="D25" s="111">
        <v>1</v>
      </c>
      <c r="E25" s="111"/>
      <c r="F25" s="111"/>
      <c r="G25" s="111"/>
      <c r="H25" s="112">
        <f t="shared" si="2"/>
        <v>1</v>
      </c>
    </row>
    <row r="26" spans="1:8" x14ac:dyDescent="0.25">
      <c r="A26" s="110" t="s">
        <v>363</v>
      </c>
      <c r="B26" s="111"/>
      <c r="C26" s="111"/>
      <c r="D26" s="111"/>
      <c r="E26" s="111"/>
      <c r="F26" s="111">
        <v>1</v>
      </c>
      <c r="G26" s="111"/>
      <c r="H26" s="112">
        <f t="shared" si="2"/>
        <v>1</v>
      </c>
    </row>
    <row r="27" spans="1:8" x14ac:dyDescent="0.25">
      <c r="A27" s="110" t="s">
        <v>364</v>
      </c>
      <c r="B27" s="111"/>
      <c r="C27" s="111"/>
      <c r="D27" s="111"/>
      <c r="E27" s="111">
        <v>1</v>
      </c>
      <c r="F27" s="111"/>
      <c r="G27" s="111"/>
      <c r="H27" s="112">
        <f t="shared" si="2"/>
        <v>1</v>
      </c>
    </row>
    <row r="28" spans="1:8" x14ac:dyDescent="0.25">
      <c r="A28" s="110" t="s">
        <v>365</v>
      </c>
      <c r="B28" s="111"/>
      <c r="C28" s="111">
        <v>1</v>
      </c>
      <c r="D28" s="111"/>
      <c r="E28" s="111"/>
      <c r="F28" s="111"/>
      <c r="G28" s="111"/>
      <c r="H28" s="112">
        <f t="shared" si="2"/>
        <v>1</v>
      </c>
    </row>
    <row r="29" spans="1:8" x14ac:dyDescent="0.25">
      <c r="A29" s="110" t="s">
        <v>194</v>
      </c>
      <c r="B29" s="112">
        <f t="shared" ref="B29:G29" si="3">SUM(B20:B28)</f>
        <v>1</v>
      </c>
      <c r="C29" s="112">
        <f t="shared" si="3"/>
        <v>2</v>
      </c>
      <c r="D29" s="112">
        <f t="shared" si="3"/>
        <v>9</v>
      </c>
      <c r="E29" s="112">
        <f t="shared" si="3"/>
        <v>9</v>
      </c>
      <c r="F29" s="112">
        <f t="shared" si="3"/>
        <v>3</v>
      </c>
      <c r="G29" s="112">
        <f t="shared" si="3"/>
        <v>6</v>
      </c>
      <c r="H29" s="112">
        <f>SUM(B29:G29)</f>
        <v>30</v>
      </c>
    </row>
  </sheetData>
  <mergeCells count="4">
    <mergeCell ref="A5:A6"/>
    <mergeCell ref="A18:A19"/>
    <mergeCell ref="B18:H18"/>
    <mergeCell ref="B5:H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29"/>
  <sheetViews>
    <sheetView zoomScale="62" workbookViewId="0">
      <selection activeCell="H15" sqref="H15"/>
    </sheetView>
  </sheetViews>
  <sheetFormatPr defaultRowHeight="15" x14ac:dyDescent="0.25"/>
  <cols>
    <col min="1" max="1" width="44.85546875" customWidth="1"/>
    <col min="2" max="2" width="11.5703125" customWidth="1"/>
    <col min="3" max="3" width="18.140625" bestFit="1" customWidth="1"/>
    <col min="4" max="4" width="14.42578125" customWidth="1"/>
    <col min="5" max="5" width="12.5703125" customWidth="1"/>
    <col min="6" max="6" width="11.85546875" bestFit="1" customWidth="1"/>
    <col min="7" max="7" width="16.140625" bestFit="1" customWidth="1"/>
    <col min="8" max="8" width="17.85546875" style="124" bestFit="1" customWidth="1"/>
  </cols>
  <sheetData>
    <row r="1" spans="1:8" ht="15.75" thickBot="1" x14ac:dyDescent="0.3">
      <c r="A1" s="106" t="s">
        <v>386</v>
      </c>
    </row>
    <row r="4" spans="1:8" ht="15.75" thickBot="1" x14ac:dyDescent="0.3"/>
    <row r="5" spans="1:8" x14ac:dyDescent="0.25">
      <c r="A5" s="411" t="s">
        <v>352</v>
      </c>
      <c r="B5" s="409" t="s">
        <v>157</v>
      </c>
      <c r="C5" s="409"/>
      <c r="D5" s="409"/>
      <c r="E5" s="409"/>
      <c r="F5" s="409"/>
      <c r="G5" s="409"/>
      <c r="H5" s="410"/>
    </row>
    <row r="6" spans="1:8" x14ac:dyDescent="0.25">
      <c r="A6" s="412"/>
      <c r="B6" s="235" t="s">
        <v>387</v>
      </c>
      <c r="C6" s="235" t="s">
        <v>388</v>
      </c>
      <c r="D6" s="235" t="s">
        <v>389</v>
      </c>
      <c r="E6" s="235" t="s">
        <v>390</v>
      </c>
      <c r="F6" s="235" t="s">
        <v>391</v>
      </c>
      <c r="G6" s="235" t="s">
        <v>392</v>
      </c>
      <c r="H6" s="236" t="s">
        <v>194</v>
      </c>
    </row>
    <row r="7" spans="1:8" x14ac:dyDescent="0.25">
      <c r="A7" s="237" t="s">
        <v>324</v>
      </c>
      <c r="B7" s="123">
        <v>2</v>
      </c>
      <c r="C7" s="123">
        <v>1</v>
      </c>
      <c r="D7" s="123">
        <v>8</v>
      </c>
      <c r="E7" s="123"/>
      <c r="F7" s="123">
        <v>1</v>
      </c>
      <c r="G7" s="123"/>
      <c r="H7" s="238">
        <f>SUM(B7:G7)</f>
        <v>12</v>
      </c>
    </row>
    <row r="8" spans="1:8" x14ac:dyDescent="0.25">
      <c r="A8" s="237" t="s">
        <v>329</v>
      </c>
      <c r="B8" s="123"/>
      <c r="C8" s="123"/>
      <c r="D8" s="123"/>
      <c r="E8" s="123"/>
      <c r="F8" s="123"/>
      <c r="G8" s="123">
        <v>1</v>
      </c>
      <c r="H8" s="238">
        <f t="shared" ref="H8:H14" si="0">SUM(B8:G8)</f>
        <v>1</v>
      </c>
    </row>
    <row r="9" spans="1:8" x14ac:dyDescent="0.25">
      <c r="A9" s="237" t="s">
        <v>330</v>
      </c>
      <c r="B9" s="123"/>
      <c r="C9" s="123"/>
      <c r="D9" s="123">
        <v>1</v>
      </c>
      <c r="E9" s="123"/>
      <c r="F9" s="123"/>
      <c r="G9" s="123"/>
      <c r="H9" s="238">
        <f t="shared" si="0"/>
        <v>1</v>
      </c>
    </row>
    <row r="10" spans="1:8" x14ac:dyDescent="0.25">
      <c r="A10" s="237" t="s">
        <v>325</v>
      </c>
      <c r="B10" s="123">
        <v>2</v>
      </c>
      <c r="C10" s="123">
        <v>4</v>
      </c>
      <c r="D10" s="123">
        <v>2</v>
      </c>
      <c r="E10" s="123">
        <v>1</v>
      </c>
      <c r="F10" s="123"/>
      <c r="G10" s="123"/>
      <c r="H10" s="238">
        <f t="shared" si="0"/>
        <v>9</v>
      </c>
    </row>
    <row r="11" spans="1:8" x14ac:dyDescent="0.25">
      <c r="A11" s="237" t="s">
        <v>323</v>
      </c>
      <c r="B11" s="123"/>
      <c r="C11" s="123"/>
      <c r="D11" s="123">
        <v>5</v>
      </c>
      <c r="E11" s="123"/>
      <c r="F11" s="123"/>
      <c r="G11" s="123"/>
      <c r="H11" s="238">
        <f t="shared" si="0"/>
        <v>5</v>
      </c>
    </row>
    <row r="12" spans="1:8" x14ac:dyDescent="0.25">
      <c r="A12" s="237" t="s">
        <v>331</v>
      </c>
      <c r="B12" s="123"/>
      <c r="C12" s="123"/>
      <c r="D12" s="123"/>
      <c r="E12" s="123">
        <v>1</v>
      </c>
      <c r="F12" s="123"/>
      <c r="G12" s="123"/>
      <c r="H12" s="238">
        <f t="shared" si="0"/>
        <v>1</v>
      </c>
    </row>
    <row r="13" spans="1:8" x14ac:dyDescent="0.25">
      <c r="A13" s="237" t="s">
        <v>527</v>
      </c>
      <c r="B13" s="123"/>
      <c r="C13" s="123"/>
      <c r="D13" s="123">
        <v>1</v>
      </c>
      <c r="E13" s="123"/>
      <c r="F13" s="123"/>
      <c r="G13" s="123"/>
      <c r="H13" s="238">
        <f t="shared" si="0"/>
        <v>1</v>
      </c>
    </row>
    <row r="14" spans="1:8" x14ac:dyDescent="0.25">
      <c r="A14" s="237" t="s">
        <v>326</v>
      </c>
      <c r="B14" s="123"/>
      <c r="C14" s="123"/>
      <c r="D14" s="123">
        <v>1</v>
      </c>
      <c r="E14" s="123"/>
      <c r="F14" s="123"/>
      <c r="G14" s="123"/>
      <c r="H14" s="238">
        <f t="shared" si="0"/>
        <v>1</v>
      </c>
    </row>
    <row r="15" spans="1:8" ht="15.75" thickBot="1" x14ac:dyDescent="0.3">
      <c r="A15" s="239" t="s">
        <v>366</v>
      </c>
      <c r="B15" s="240">
        <f>SUM(B7:B14)</f>
        <v>4</v>
      </c>
      <c r="C15" s="240">
        <f t="shared" ref="C15:H15" si="1">SUM(C7:C14)</f>
        <v>5</v>
      </c>
      <c r="D15" s="240">
        <f t="shared" si="1"/>
        <v>18</v>
      </c>
      <c r="E15" s="240">
        <f t="shared" si="1"/>
        <v>2</v>
      </c>
      <c r="F15" s="240">
        <f t="shared" si="1"/>
        <v>1</v>
      </c>
      <c r="G15" s="240">
        <f t="shared" si="1"/>
        <v>1</v>
      </c>
      <c r="H15" s="241">
        <f t="shared" si="1"/>
        <v>31</v>
      </c>
    </row>
    <row r="16" spans="1:8" x14ac:dyDescent="0.25">
      <c r="B16" s="225"/>
      <c r="C16" s="225"/>
      <c r="D16" s="225"/>
      <c r="E16" s="225"/>
      <c r="F16" s="225"/>
      <c r="G16" s="225"/>
      <c r="H16" s="225"/>
    </row>
    <row r="18" spans="1:8" ht="18" x14ac:dyDescent="0.25">
      <c r="A18" s="413" t="s">
        <v>353</v>
      </c>
      <c r="B18" s="415" t="s">
        <v>157</v>
      </c>
      <c r="C18" s="415"/>
      <c r="D18" s="415"/>
      <c r="E18" s="415"/>
      <c r="F18" s="415"/>
      <c r="G18" s="415"/>
      <c r="H18" s="415"/>
    </row>
    <row r="19" spans="1:8" ht="18" x14ac:dyDescent="0.25">
      <c r="A19" s="414"/>
      <c r="B19" s="127" t="s">
        <v>387</v>
      </c>
      <c r="C19" s="127" t="s">
        <v>393</v>
      </c>
      <c r="D19" s="127" t="s">
        <v>389</v>
      </c>
      <c r="E19" s="127" t="s">
        <v>394</v>
      </c>
      <c r="F19" s="127" t="s">
        <v>395</v>
      </c>
      <c r="G19" s="127" t="s">
        <v>396</v>
      </c>
      <c r="H19" s="127" t="s">
        <v>194</v>
      </c>
    </row>
    <row r="20" spans="1:8" ht="18" x14ac:dyDescent="0.25">
      <c r="A20" s="109" t="s">
        <v>357</v>
      </c>
      <c r="B20" s="126"/>
      <c r="C20" s="126">
        <v>1</v>
      </c>
      <c r="D20" s="126">
        <v>1</v>
      </c>
      <c r="E20" s="126">
        <v>4</v>
      </c>
      <c r="F20" s="126">
        <v>1</v>
      </c>
      <c r="G20" s="126">
        <v>7</v>
      </c>
      <c r="H20" s="127">
        <f>SUM(B20:G20)</f>
        <v>14</v>
      </c>
    </row>
    <row r="21" spans="1:8" ht="18" x14ac:dyDescent="0.25">
      <c r="A21" s="109" t="s">
        <v>358</v>
      </c>
      <c r="B21" s="126"/>
      <c r="C21" s="126"/>
      <c r="D21" s="126">
        <v>2</v>
      </c>
      <c r="E21" s="126"/>
      <c r="F21" s="126"/>
      <c r="G21" s="126">
        <v>2</v>
      </c>
      <c r="H21" s="127">
        <f t="shared" ref="H21:H28" si="2">SUM(B21:G21)</f>
        <v>4</v>
      </c>
    </row>
    <row r="22" spans="1:8" ht="18" x14ac:dyDescent="0.25">
      <c r="A22" s="109" t="s">
        <v>359</v>
      </c>
      <c r="B22" s="126">
        <v>1</v>
      </c>
      <c r="C22" s="126"/>
      <c r="D22" s="126">
        <v>3</v>
      </c>
      <c r="E22" s="126"/>
      <c r="F22" s="126"/>
      <c r="G22" s="126"/>
      <c r="H22" s="127">
        <f t="shared" si="2"/>
        <v>4</v>
      </c>
    </row>
    <row r="23" spans="1:8" ht="18" x14ac:dyDescent="0.25">
      <c r="A23" s="109" t="s">
        <v>360</v>
      </c>
      <c r="B23" s="126"/>
      <c r="C23" s="126"/>
      <c r="D23" s="126">
        <v>2</v>
      </c>
      <c r="E23" s="126"/>
      <c r="F23" s="126"/>
      <c r="G23" s="126">
        <v>1</v>
      </c>
      <c r="H23" s="127">
        <f t="shared" si="2"/>
        <v>3</v>
      </c>
    </row>
    <row r="24" spans="1:8" ht="18" x14ac:dyDescent="0.25">
      <c r="A24" s="109" t="s">
        <v>361</v>
      </c>
      <c r="B24" s="126"/>
      <c r="C24" s="126"/>
      <c r="D24" s="126">
        <v>1</v>
      </c>
      <c r="E24" s="126"/>
      <c r="F24" s="126"/>
      <c r="G24" s="126"/>
      <c r="H24" s="127">
        <f t="shared" si="2"/>
        <v>1</v>
      </c>
    </row>
    <row r="25" spans="1:8" ht="18" x14ac:dyDescent="0.25">
      <c r="A25" s="109" t="s">
        <v>362</v>
      </c>
      <c r="B25" s="126"/>
      <c r="C25" s="126">
        <v>1</v>
      </c>
      <c r="D25" s="126"/>
      <c r="E25" s="126"/>
      <c r="F25" s="126"/>
      <c r="G25" s="126"/>
      <c r="H25" s="127">
        <f t="shared" si="2"/>
        <v>1</v>
      </c>
    </row>
    <row r="26" spans="1:8" ht="18" x14ac:dyDescent="0.25">
      <c r="A26" s="109" t="s">
        <v>363</v>
      </c>
      <c r="B26" s="126"/>
      <c r="C26" s="126"/>
      <c r="D26" s="126"/>
      <c r="E26" s="126"/>
      <c r="F26" s="126"/>
      <c r="G26" s="126">
        <v>1</v>
      </c>
      <c r="H26" s="127">
        <f t="shared" si="2"/>
        <v>1</v>
      </c>
    </row>
    <row r="27" spans="1:8" ht="18" x14ac:dyDescent="0.25">
      <c r="A27" s="109" t="s">
        <v>364</v>
      </c>
      <c r="B27" s="126"/>
      <c r="C27" s="126"/>
      <c r="D27" s="126"/>
      <c r="E27" s="126"/>
      <c r="F27" s="126"/>
      <c r="G27" s="126">
        <v>1</v>
      </c>
      <c r="H27" s="127">
        <f t="shared" si="2"/>
        <v>1</v>
      </c>
    </row>
    <row r="28" spans="1:8" ht="18" x14ac:dyDescent="0.25">
      <c r="A28" s="109" t="s">
        <v>365</v>
      </c>
      <c r="B28" s="126"/>
      <c r="C28" s="126"/>
      <c r="D28" s="126">
        <v>1</v>
      </c>
      <c r="E28" s="126"/>
      <c r="F28" s="126"/>
      <c r="G28" s="126"/>
      <c r="H28" s="127">
        <f t="shared" si="2"/>
        <v>1</v>
      </c>
    </row>
    <row r="29" spans="1:8" ht="18" x14ac:dyDescent="0.25">
      <c r="A29" s="109" t="s">
        <v>194</v>
      </c>
      <c r="B29" s="127">
        <f>SUM(B20:B28)</f>
        <v>1</v>
      </c>
      <c r="C29" s="127">
        <f t="shared" ref="C29:H29" si="3">SUM(C20:C28)</f>
        <v>2</v>
      </c>
      <c r="D29" s="127">
        <f t="shared" si="3"/>
        <v>10</v>
      </c>
      <c r="E29" s="127">
        <f t="shared" si="3"/>
        <v>4</v>
      </c>
      <c r="F29" s="127">
        <f t="shared" si="3"/>
        <v>1</v>
      </c>
      <c r="G29" s="127">
        <f t="shared" si="3"/>
        <v>12</v>
      </c>
      <c r="H29" s="127">
        <f t="shared" si="3"/>
        <v>30</v>
      </c>
    </row>
  </sheetData>
  <mergeCells count="4">
    <mergeCell ref="B5:H5"/>
    <mergeCell ref="A5:A6"/>
    <mergeCell ref="A18:A19"/>
    <mergeCell ref="B18:H18"/>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27"/>
  <sheetViews>
    <sheetView workbookViewId="0">
      <selection activeCell="R14" sqref="R14"/>
    </sheetView>
  </sheetViews>
  <sheetFormatPr defaultRowHeight="15" x14ac:dyDescent="0.25"/>
  <cols>
    <col min="1" max="1" width="33.140625" bestFit="1" customWidth="1"/>
    <col min="2" max="2" width="3.85546875" customWidth="1"/>
    <col min="3" max="3" width="3.5703125" bestFit="1" customWidth="1"/>
    <col min="4" max="5" width="3.5703125" customWidth="1"/>
    <col min="6" max="6" width="4.140625" customWidth="1"/>
    <col min="7" max="7" width="3.28515625" bestFit="1" customWidth="1"/>
    <col min="8" max="8" width="3.85546875" bestFit="1" customWidth="1"/>
    <col min="9" max="10" width="3.42578125" bestFit="1" customWidth="1"/>
    <col min="11" max="11" width="3.85546875" bestFit="1" customWidth="1"/>
    <col min="12" max="12" width="3.140625" bestFit="1" customWidth="1"/>
    <col min="13" max="13" width="16.42578125" style="124" customWidth="1"/>
    <col min="14" max="14" width="5.85546875" bestFit="1" customWidth="1"/>
    <col min="15" max="18" width="6.42578125" bestFit="1" customWidth="1"/>
    <col min="19" max="25" width="6" bestFit="1" customWidth="1"/>
    <col min="26" max="27" width="6.5703125" bestFit="1" customWidth="1"/>
    <col min="28" max="30" width="5.85546875" bestFit="1" customWidth="1"/>
    <col min="31" max="31" width="16.85546875" bestFit="1" customWidth="1"/>
  </cols>
  <sheetData>
    <row r="1" spans="1:14" ht="15.75" thickBot="1" x14ac:dyDescent="0.3">
      <c r="A1" s="106" t="s">
        <v>397</v>
      </c>
      <c r="B1" s="108"/>
    </row>
    <row r="4" spans="1:14" x14ac:dyDescent="0.25">
      <c r="A4" s="408" t="s">
        <v>352</v>
      </c>
      <c r="B4" s="398" t="s">
        <v>398</v>
      </c>
      <c r="C4" s="399"/>
      <c r="D4" s="399"/>
      <c r="E4" s="399"/>
      <c r="F4" s="399"/>
      <c r="G4" s="399"/>
      <c r="H4" s="399"/>
      <c r="I4" s="399"/>
      <c r="J4" s="399"/>
      <c r="K4" s="399"/>
      <c r="L4" s="399"/>
      <c r="M4" s="399"/>
      <c r="N4" s="400"/>
    </row>
    <row r="5" spans="1:14" x14ac:dyDescent="0.25">
      <c r="A5" s="408"/>
      <c r="B5" s="235" t="s">
        <v>340</v>
      </c>
      <c r="C5" s="235" t="s">
        <v>341</v>
      </c>
      <c r="D5" s="235" t="s">
        <v>411</v>
      </c>
      <c r="E5" s="235" t="s">
        <v>342</v>
      </c>
      <c r="F5" s="235" t="s">
        <v>343</v>
      </c>
      <c r="G5" s="235" t="s">
        <v>344</v>
      </c>
      <c r="H5" s="235" t="s">
        <v>345</v>
      </c>
      <c r="I5" s="235" t="s">
        <v>346</v>
      </c>
      <c r="J5" s="235" t="s">
        <v>347</v>
      </c>
      <c r="K5" s="235" t="s">
        <v>348</v>
      </c>
      <c r="L5" s="235" t="s">
        <v>349</v>
      </c>
      <c r="M5" s="235" t="s">
        <v>350</v>
      </c>
      <c r="N5" s="235" t="s">
        <v>194</v>
      </c>
    </row>
    <row r="6" spans="1:14" x14ac:dyDescent="0.25">
      <c r="A6" s="158" t="s">
        <v>324</v>
      </c>
      <c r="B6" s="123"/>
      <c r="C6" s="123">
        <v>1</v>
      </c>
      <c r="D6" s="123"/>
      <c r="E6" s="123"/>
      <c r="F6" s="123">
        <v>2</v>
      </c>
      <c r="G6" s="123">
        <v>1</v>
      </c>
      <c r="H6" s="123">
        <v>2</v>
      </c>
      <c r="I6" s="123">
        <v>1</v>
      </c>
      <c r="J6" s="123">
        <v>1</v>
      </c>
      <c r="K6" s="123">
        <v>2</v>
      </c>
      <c r="L6" s="123">
        <v>1</v>
      </c>
      <c r="M6" s="123">
        <v>1</v>
      </c>
      <c r="N6" s="128">
        <f>SUM(B6:M6)</f>
        <v>12</v>
      </c>
    </row>
    <row r="7" spans="1:14" x14ac:dyDescent="0.25">
      <c r="A7" s="158" t="s">
        <v>329</v>
      </c>
      <c r="B7" s="123"/>
      <c r="C7" s="123"/>
      <c r="D7" s="123"/>
      <c r="E7" s="123"/>
      <c r="F7" s="123"/>
      <c r="G7" s="123"/>
      <c r="H7" s="123"/>
      <c r="I7" s="123"/>
      <c r="J7" s="123">
        <v>1</v>
      </c>
      <c r="K7" s="123"/>
      <c r="L7" s="123"/>
      <c r="M7" s="123"/>
      <c r="N7" s="128">
        <f t="shared" ref="N7:N13" si="0">SUM(B7:M7)</f>
        <v>1</v>
      </c>
    </row>
    <row r="8" spans="1:14" x14ac:dyDescent="0.25">
      <c r="A8" s="158" t="s">
        <v>330</v>
      </c>
      <c r="B8" s="123"/>
      <c r="C8" s="123"/>
      <c r="D8" s="123"/>
      <c r="E8" s="123"/>
      <c r="F8" s="123"/>
      <c r="G8" s="123"/>
      <c r="H8" s="123"/>
      <c r="I8" s="123">
        <v>1</v>
      </c>
      <c r="J8" s="123"/>
      <c r="K8" s="123"/>
      <c r="L8" s="123"/>
      <c r="M8" s="123"/>
      <c r="N8" s="128">
        <f t="shared" si="0"/>
        <v>1</v>
      </c>
    </row>
    <row r="9" spans="1:14" x14ac:dyDescent="0.25">
      <c r="A9" s="158" t="s">
        <v>325</v>
      </c>
      <c r="B9" s="123"/>
      <c r="C9" s="123">
        <v>1</v>
      </c>
      <c r="D9" s="123"/>
      <c r="E9" s="123">
        <v>1</v>
      </c>
      <c r="F9" s="123">
        <v>1</v>
      </c>
      <c r="G9" s="123">
        <v>1</v>
      </c>
      <c r="H9" s="123"/>
      <c r="I9" s="123">
        <v>2</v>
      </c>
      <c r="J9" s="123">
        <v>1</v>
      </c>
      <c r="K9" s="123"/>
      <c r="L9" s="123"/>
      <c r="M9" s="123">
        <v>2</v>
      </c>
      <c r="N9" s="128">
        <f t="shared" si="0"/>
        <v>9</v>
      </c>
    </row>
    <row r="10" spans="1:14" x14ac:dyDescent="0.25">
      <c r="A10" s="158" t="s">
        <v>323</v>
      </c>
      <c r="B10" s="123"/>
      <c r="C10" s="123"/>
      <c r="D10" s="123"/>
      <c r="E10" s="123">
        <v>1</v>
      </c>
      <c r="F10" s="123"/>
      <c r="G10" s="123"/>
      <c r="H10" s="123">
        <v>2</v>
      </c>
      <c r="I10" s="123"/>
      <c r="J10" s="123"/>
      <c r="K10" s="123">
        <v>2</v>
      </c>
      <c r="L10" s="123"/>
      <c r="M10" s="123"/>
      <c r="N10" s="128">
        <f t="shared" si="0"/>
        <v>5</v>
      </c>
    </row>
    <row r="11" spans="1:14" x14ac:dyDescent="0.25">
      <c r="A11" s="158" t="s">
        <v>331</v>
      </c>
      <c r="B11" s="123"/>
      <c r="C11" s="123"/>
      <c r="D11" s="123"/>
      <c r="E11" s="123"/>
      <c r="F11" s="123"/>
      <c r="G11" s="123"/>
      <c r="H11" s="123"/>
      <c r="I11" s="123"/>
      <c r="J11" s="123"/>
      <c r="K11" s="123"/>
      <c r="L11" s="123">
        <v>1</v>
      </c>
      <c r="M11" s="123"/>
      <c r="N11" s="128">
        <f>SUM(B11:M11)</f>
        <v>1</v>
      </c>
    </row>
    <row r="12" spans="1:14" x14ac:dyDescent="0.25">
      <c r="A12" s="158" t="s">
        <v>527</v>
      </c>
      <c r="B12" s="123"/>
      <c r="C12" s="123"/>
      <c r="D12" s="123"/>
      <c r="E12" s="123"/>
      <c r="F12" s="123"/>
      <c r="G12" s="123"/>
      <c r="H12" s="123"/>
      <c r="I12" s="123">
        <v>1</v>
      </c>
      <c r="J12" s="123"/>
      <c r="K12" s="123"/>
      <c r="L12" s="123"/>
      <c r="M12" s="123"/>
      <c r="N12" s="128">
        <f t="shared" si="0"/>
        <v>1</v>
      </c>
    </row>
    <row r="13" spans="1:14" x14ac:dyDescent="0.25">
      <c r="A13" s="158" t="s">
        <v>326</v>
      </c>
      <c r="B13" s="123">
        <v>1</v>
      </c>
      <c r="C13" s="123"/>
      <c r="D13" s="123"/>
      <c r="E13" s="123"/>
      <c r="F13" s="123"/>
      <c r="G13" s="123"/>
      <c r="H13" s="123"/>
      <c r="I13" s="123"/>
      <c r="J13" s="123"/>
      <c r="K13" s="123"/>
      <c r="L13" s="123"/>
      <c r="M13" s="123"/>
      <c r="N13" s="128">
        <f t="shared" si="0"/>
        <v>1</v>
      </c>
    </row>
    <row r="14" spans="1:14" x14ac:dyDescent="0.25">
      <c r="A14" s="235" t="s">
        <v>194</v>
      </c>
      <c r="B14" s="235">
        <f>SUM(B6:B13)</f>
        <v>1</v>
      </c>
      <c r="C14" s="235">
        <f t="shared" ref="C14:N14" si="1">SUM(C6:C13)</f>
        <v>2</v>
      </c>
      <c r="D14" s="235">
        <f t="shared" si="1"/>
        <v>0</v>
      </c>
      <c r="E14" s="235">
        <f t="shared" si="1"/>
        <v>2</v>
      </c>
      <c r="F14" s="235">
        <f t="shared" si="1"/>
        <v>3</v>
      </c>
      <c r="G14" s="235">
        <f t="shared" si="1"/>
        <v>2</v>
      </c>
      <c r="H14" s="235">
        <f t="shared" si="1"/>
        <v>4</v>
      </c>
      <c r="I14" s="235">
        <f t="shared" si="1"/>
        <v>5</v>
      </c>
      <c r="J14" s="235">
        <f t="shared" si="1"/>
        <v>3</v>
      </c>
      <c r="K14" s="235">
        <f t="shared" si="1"/>
        <v>4</v>
      </c>
      <c r="L14" s="235">
        <f t="shared" si="1"/>
        <v>2</v>
      </c>
      <c r="M14" s="235">
        <f t="shared" si="1"/>
        <v>3</v>
      </c>
      <c r="N14" s="235">
        <f t="shared" si="1"/>
        <v>31</v>
      </c>
    </row>
    <row r="16" spans="1:14" x14ac:dyDescent="0.25">
      <c r="A16" s="401" t="s">
        <v>353</v>
      </c>
      <c r="B16" s="403" t="s">
        <v>398</v>
      </c>
      <c r="C16" s="404"/>
      <c r="D16" s="404"/>
      <c r="E16" s="404"/>
      <c r="F16" s="404"/>
      <c r="G16" s="404"/>
      <c r="H16" s="404"/>
      <c r="I16" s="404"/>
      <c r="J16" s="404"/>
      <c r="K16" s="404"/>
      <c r="L16" s="404"/>
      <c r="M16" s="404"/>
      <c r="N16" s="405"/>
    </row>
    <row r="17" spans="1:14" x14ac:dyDescent="0.25">
      <c r="A17" s="402"/>
      <c r="B17" s="110" t="s">
        <v>399</v>
      </c>
      <c r="C17" s="110" t="s">
        <v>400</v>
      </c>
      <c r="D17" s="110" t="s">
        <v>401</v>
      </c>
      <c r="E17" s="110" t="s">
        <v>402</v>
      </c>
      <c r="F17" s="110" t="s">
        <v>403</v>
      </c>
      <c r="G17" s="110" t="s">
        <v>404</v>
      </c>
      <c r="H17" s="110" t="s">
        <v>405</v>
      </c>
      <c r="I17" s="110" t="s">
        <v>406</v>
      </c>
      <c r="J17" s="110" t="s">
        <v>407</v>
      </c>
      <c r="K17" s="110" t="s">
        <v>408</v>
      </c>
      <c r="L17" s="110" t="s">
        <v>409</v>
      </c>
      <c r="M17" s="110" t="s">
        <v>410</v>
      </c>
      <c r="N17" s="110" t="s">
        <v>194</v>
      </c>
    </row>
    <row r="18" spans="1:14" x14ac:dyDescent="0.25">
      <c r="A18" s="110" t="s">
        <v>357</v>
      </c>
      <c r="B18" s="111"/>
      <c r="C18" s="111"/>
      <c r="D18" s="111">
        <v>2</v>
      </c>
      <c r="E18" s="111"/>
      <c r="F18" s="111">
        <v>1</v>
      </c>
      <c r="G18" s="111">
        <v>1</v>
      </c>
      <c r="H18" s="111">
        <v>4</v>
      </c>
      <c r="I18" s="111">
        <v>1</v>
      </c>
      <c r="J18" s="111">
        <v>1</v>
      </c>
      <c r="K18" s="111">
        <v>1</v>
      </c>
      <c r="L18" s="111">
        <v>1</v>
      </c>
      <c r="M18" s="111">
        <v>2</v>
      </c>
      <c r="N18" s="112">
        <f>SUM(B18:M18)</f>
        <v>14</v>
      </c>
    </row>
    <row r="19" spans="1:14" x14ac:dyDescent="0.25">
      <c r="A19" s="110" t="s">
        <v>358</v>
      </c>
      <c r="B19" s="111"/>
      <c r="C19" s="111">
        <v>1</v>
      </c>
      <c r="D19" s="111">
        <v>1</v>
      </c>
      <c r="E19" s="111"/>
      <c r="F19" s="111">
        <v>1</v>
      </c>
      <c r="G19" s="111"/>
      <c r="H19" s="111"/>
      <c r="I19" s="111"/>
      <c r="J19" s="111"/>
      <c r="K19" s="111"/>
      <c r="L19" s="111"/>
      <c r="M19" s="111">
        <v>1</v>
      </c>
      <c r="N19" s="112">
        <f t="shared" ref="N19:N26" si="2">SUM(B19:M19)</f>
        <v>4</v>
      </c>
    </row>
    <row r="20" spans="1:14" x14ac:dyDescent="0.25">
      <c r="A20" s="110" t="s">
        <v>359</v>
      </c>
      <c r="B20" s="111"/>
      <c r="C20" s="111"/>
      <c r="D20" s="111"/>
      <c r="E20" s="111">
        <v>1</v>
      </c>
      <c r="F20" s="111">
        <v>1</v>
      </c>
      <c r="G20" s="111"/>
      <c r="H20" s="111">
        <v>2</v>
      </c>
      <c r="I20" s="111"/>
      <c r="J20" s="111"/>
      <c r="K20" s="111"/>
      <c r="L20" s="111"/>
      <c r="M20" s="111"/>
      <c r="N20" s="112">
        <f t="shared" si="2"/>
        <v>4</v>
      </c>
    </row>
    <row r="21" spans="1:14" x14ac:dyDescent="0.25">
      <c r="A21" s="110" t="s">
        <v>360</v>
      </c>
      <c r="B21" s="111"/>
      <c r="C21" s="111"/>
      <c r="D21" s="111"/>
      <c r="E21" s="111">
        <v>1</v>
      </c>
      <c r="F21" s="111"/>
      <c r="G21" s="111"/>
      <c r="H21" s="111"/>
      <c r="I21" s="111"/>
      <c r="J21" s="111"/>
      <c r="K21" s="111"/>
      <c r="L21" s="111">
        <v>1</v>
      </c>
      <c r="M21" s="111">
        <v>1</v>
      </c>
      <c r="N21" s="112">
        <f t="shared" si="2"/>
        <v>3</v>
      </c>
    </row>
    <row r="22" spans="1:14" x14ac:dyDescent="0.25">
      <c r="A22" s="110" t="s">
        <v>361</v>
      </c>
      <c r="B22" s="111"/>
      <c r="C22" s="111"/>
      <c r="D22" s="111"/>
      <c r="E22" s="111">
        <v>1</v>
      </c>
      <c r="F22" s="111"/>
      <c r="G22" s="111"/>
      <c r="H22" s="111"/>
      <c r="I22" s="111"/>
      <c r="J22" s="111"/>
      <c r="K22" s="111"/>
      <c r="L22" s="111"/>
      <c r="M22" s="111"/>
      <c r="N22" s="112">
        <f t="shared" si="2"/>
        <v>1</v>
      </c>
    </row>
    <row r="23" spans="1:14" x14ac:dyDescent="0.25">
      <c r="A23" s="110" t="s">
        <v>362</v>
      </c>
      <c r="B23" s="111"/>
      <c r="C23" s="111">
        <v>1</v>
      </c>
      <c r="D23" s="111"/>
      <c r="E23" s="111"/>
      <c r="F23" s="111"/>
      <c r="G23" s="111"/>
      <c r="H23" s="111"/>
      <c r="I23" s="111"/>
      <c r="J23" s="111"/>
      <c r="K23" s="111"/>
      <c r="L23" s="111"/>
      <c r="M23" s="111"/>
      <c r="N23" s="112">
        <f t="shared" si="2"/>
        <v>1</v>
      </c>
    </row>
    <row r="24" spans="1:14" x14ac:dyDescent="0.25">
      <c r="A24" s="110" t="s">
        <v>363</v>
      </c>
      <c r="B24" s="111"/>
      <c r="C24" s="111"/>
      <c r="D24" s="111"/>
      <c r="E24" s="111"/>
      <c r="F24" s="111"/>
      <c r="G24" s="111"/>
      <c r="H24" s="111"/>
      <c r="I24" s="111"/>
      <c r="J24" s="111">
        <v>1</v>
      </c>
      <c r="K24" s="111"/>
      <c r="L24" s="111"/>
      <c r="M24" s="111"/>
      <c r="N24" s="112">
        <f t="shared" si="2"/>
        <v>1</v>
      </c>
    </row>
    <row r="25" spans="1:14" x14ac:dyDescent="0.25">
      <c r="A25" s="110" t="s">
        <v>364</v>
      </c>
      <c r="B25" s="111"/>
      <c r="C25" s="111"/>
      <c r="D25" s="111"/>
      <c r="E25" s="111"/>
      <c r="F25" s="111"/>
      <c r="G25" s="111"/>
      <c r="H25" s="111">
        <v>1</v>
      </c>
      <c r="I25" s="111"/>
      <c r="J25" s="111"/>
      <c r="K25" s="111"/>
      <c r="L25" s="111"/>
      <c r="M25" s="111"/>
      <c r="N25" s="112">
        <f t="shared" si="2"/>
        <v>1</v>
      </c>
    </row>
    <row r="26" spans="1:14" x14ac:dyDescent="0.25">
      <c r="A26" s="110" t="s">
        <v>365</v>
      </c>
      <c r="B26" s="111"/>
      <c r="C26" s="111"/>
      <c r="D26" s="111"/>
      <c r="E26" s="111">
        <v>1</v>
      </c>
      <c r="F26" s="111"/>
      <c r="G26" s="111"/>
      <c r="H26" s="111"/>
      <c r="I26" s="111"/>
      <c r="J26" s="111"/>
      <c r="K26" s="111"/>
      <c r="L26" s="111"/>
      <c r="M26" s="111"/>
      <c r="N26" s="112">
        <f t="shared" si="2"/>
        <v>1</v>
      </c>
    </row>
    <row r="27" spans="1:14" x14ac:dyDescent="0.25">
      <c r="A27" s="110" t="s">
        <v>194</v>
      </c>
      <c r="B27" s="112">
        <f t="shared" ref="B27:N27" si="3">SUM(B18:B26)</f>
        <v>0</v>
      </c>
      <c r="C27" s="112">
        <f t="shared" si="3"/>
        <v>2</v>
      </c>
      <c r="D27" s="112">
        <f t="shared" si="3"/>
        <v>3</v>
      </c>
      <c r="E27" s="112">
        <f t="shared" si="3"/>
        <v>4</v>
      </c>
      <c r="F27" s="112">
        <f t="shared" si="3"/>
        <v>3</v>
      </c>
      <c r="G27" s="112">
        <f t="shared" si="3"/>
        <v>1</v>
      </c>
      <c r="H27" s="112">
        <f t="shared" si="3"/>
        <v>7</v>
      </c>
      <c r="I27" s="112">
        <f t="shared" si="3"/>
        <v>1</v>
      </c>
      <c r="J27" s="112">
        <f t="shared" si="3"/>
        <v>2</v>
      </c>
      <c r="K27" s="112">
        <f t="shared" si="3"/>
        <v>1</v>
      </c>
      <c r="L27" s="112">
        <f t="shared" si="3"/>
        <v>2</v>
      </c>
      <c r="M27" s="112">
        <f t="shared" si="3"/>
        <v>4</v>
      </c>
      <c r="N27" s="112">
        <f t="shared" si="3"/>
        <v>30</v>
      </c>
    </row>
  </sheetData>
  <mergeCells count="4">
    <mergeCell ref="A4:A5"/>
    <mergeCell ref="A16:A17"/>
    <mergeCell ref="B16:N16"/>
    <mergeCell ref="B4:N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4:F42"/>
  <sheetViews>
    <sheetView topLeftCell="A15" zoomScaleNormal="100" workbookViewId="0">
      <selection activeCell="F36" sqref="F36"/>
    </sheetView>
  </sheetViews>
  <sheetFormatPr defaultColWidth="8.7109375" defaultRowHeight="12.75" x14ac:dyDescent="0.2"/>
  <cols>
    <col min="1" max="1" width="8.7109375" style="12"/>
    <col min="2" max="2" width="28.28515625" style="12" bestFit="1" customWidth="1"/>
    <col min="3" max="3" width="8.85546875" style="12" customWidth="1"/>
    <col min="4" max="4" width="19.140625" style="12" customWidth="1"/>
    <col min="5" max="16384" width="8.7109375" style="12"/>
  </cols>
  <sheetData>
    <row r="4" spans="2:3" x14ac:dyDescent="0.2">
      <c r="B4" s="130" t="s">
        <v>317</v>
      </c>
      <c r="C4" s="131">
        <v>2024</v>
      </c>
    </row>
    <row r="5" spans="2:3" ht="15" x14ac:dyDescent="0.25">
      <c r="B5" s="114" t="s">
        <v>321</v>
      </c>
      <c r="C5" s="132">
        <v>3</v>
      </c>
    </row>
    <row r="6" spans="2:3" ht="15" x14ac:dyDescent="0.25">
      <c r="B6" s="114" t="s">
        <v>320</v>
      </c>
      <c r="C6" s="132">
        <v>1</v>
      </c>
    </row>
    <row r="7" spans="2:3" ht="15" x14ac:dyDescent="0.25">
      <c r="B7" s="114" t="s">
        <v>318</v>
      </c>
      <c r="C7" s="132">
        <v>8</v>
      </c>
    </row>
    <row r="8" spans="2:3" ht="15" x14ac:dyDescent="0.25">
      <c r="B8" s="114" t="s">
        <v>332</v>
      </c>
      <c r="C8" s="132">
        <v>1</v>
      </c>
    </row>
    <row r="9" spans="2:3" ht="15" x14ac:dyDescent="0.25">
      <c r="B9" s="114" t="s">
        <v>588</v>
      </c>
      <c r="C9" s="132">
        <v>1</v>
      </c>
    </row>
    <row r="10" spans="2:3" ht="15" x14ac:dyDescent="0.25">
      <c r="B10" s="114" t="s">
        <v>589</v>
      </c>
      <c r="C10" s="132">
        <v>2</v>
      </c>
    </row>
    <row r="11" spans="2:3" ht="15" x14ac:dyDescent="0.25">
      <c r="B11" s="114" t="s">
        <v>630</v>
      </c>
      <c r="C11" s="132">
        <v>1</v>
      </c>
    </row>
    <row r="12" spans="2:3" ht="15" x14ac:dyDescent="0.25">
      <c r="B12" s="133" t="s">
        <v>366</v>
      </c>
      <c r="C12" s="134">
        <f>SUM(C5:C11)</f>
        <v>17</v>
      </c>
    </row>
    <row r="19" spans="2:6" x14ac:dyDescent="0.2">
      <c r="B19" s="12" t="s">
        <v>157</v>
      </c>
      <c r="C19" s="12">
        <v>2021</v>
      </c>
      <c r="D19" s="12">
        <v>2022</v>
      </c>
    </row>
    <row r="20" spans="2:6" x14ac:dyDescent="0.2">
      <c r="B20" s="12" t="s">
        <v>388</v>
      </c>
      <c r="C20" s="12">
        <v>8</v>
      </c>
      <c r="D20" s="12">
        <v>6</v>
      </c>
    </row>
    <row r="21" spans="2:6" x14ac:dyDescent="0.2">
      <c r="B21" s="12" t="s">
        <v>389</v>
      </c>
      <c r="C21" s="12">
        <v>18</v>
      </c>
      <c r="D21" s="12">
        <v>8</v>
      </c>
    </row>
    <row r="22" spans="2:6" x14ac:dyDescent="0.2">
      <c r="B22" s="12" t="s">
        <v>391</v>
      </c>
      <c r="C22" s="12">
        <v>1</v>
      </c>
    </row>
    <row r="23" spans="2:6" x14ac:dyDescent="0.2">
      <c r="B23" s="12" t="s">
        <v>394</v>
      </c>
      <c r="C23" s="12">
        <v>3</v>
      </c>
      <c r="D23" s="12">
        <v>2</v>
      </c>
    </row>
    <row r="24" spans="2:6" x14ac:dyDescent="0.2">
      <c r="B24" s="12" t="s">
        <v>413</v>
      </c>
      <c r="C24" s="12">
        <v>2</v>
      </c>
      <c r="D24" s="12">
        <v>1</v>
      </c>
    </row>
    <row r="25" spans="2:6" x14ac:dyDescent="0.2">
      <c r="B25" s="12" t="s">
        <v>412</v>
      </c>
      <c r="C25" s="12">
        <v>1</v>
      </c>
      <c r="D25" s="12">
        <v>1</v>
      </c>
    </row>
    <row r="26" spans="2:6" x14ac:dyDescent="0.2">
      <c r="B26" s="12" t="s">
        <v>414</v>
      </c>
      <c r="C26" s="12">
        <v>1</v>
      </c>
    </row>
    <row r="28" spans="2:6" x14ac:dyDescent="0.2">
      <c r="C28" s="12">
        <f>SUM(C20:C27)</f>
        <v>34</v>
      </c>
      <c r="D28" s="12">
        <f>SUM(D20:D27)</f>
        <v>18</v>
      </c>
    </row>
    <row r="30" spans="2:6" ht="18.75" x14ac:dyDescent="0.2">
      <c r="B30" s="317" t="s">
        <v>157</v>
      </c>
      <c r="C30" s="317">
        <v>2021</v>
      </c>
      <c r="D30" s="317">
        <v>2022</v>
      </c>
      <c r="E30" s="317">
        <v>2023</v>
      </c>
      <c r="F30" s="317">
        <v>2024</v>
      </c>
    </row>
    <row r="31" spans="2:6" ht="18.75" x14ac:dyDescent="0.3">
      <c r="B31" s="318" t="s">
        <v>389</v>
      </c>
      <c r="C31" s="319">
        <v>18</v>
      </c>
      <c r="D31" s="319">
        <v>10</v>
      </c>
      <c r="E31" s="319">
        <v>18</v>
      </c>
      <c r="F31" s="319">
        <v>19</v>
      </c>
    </row>
    <row r="32" spans="2:6" ht="18.75" x14ac:dyDescent="0.3">
      <c r="B32" s="318" t="s">
        <v>388</v>
      </c>
      <c r="C32" s="319">
        <v>8</v>
      </c>
      <c r="D32" s="319">
        <v>12</v>
      </c>
      <c r="E32" s="319">
        <v>5</v>
      </c>
      <c r="F32" s="319">
        <v>2</v>
      </c>
    </row>
    <row r="33" spans="2:6" ht="18.75" x14ac:dyDescent="0.3">
      <c r="B33" s="318" t="s">
        <v>413</v>
      </c>
      <c r="C33" s="319">
        <v>2</v>
      </c>
      <c r="D33" s="319">
        <v>1</v>
      </c>
      <c r="E33" s="319"/>
      <c r="F33" s="319">
        <v>3</v>
      </c>
    </row>
    <row r="34" spans="2:6" ht="18.75" x14ac:dyDescent="0.3">
      <c r="B34" s="318" t="s">
        <v>387</v>
      </c>
      <c r="C34" s="319"/>
      <c r="D34" s="319">
        <v>1</v>
      </c>
      <c r="E34" s="319">
        <v>4</v>
      </c>
      <c r="F34" s="319">
        <v>4</v>
      </c>
    </row>
    <row r="35" spans="2:6" ht="18.75" x14ac:dyDescent="0.3">
      <c r="B35" s="318" t="s">
        <v>412</v>
      </c>
      <c r="C35" s="319">
        <v>1</v>
      </c>
      <c r="D35" s="319">
        <v>2</v>
      </c>
      <c r="E35" s="319"/>
      <c r="F35" s="319">
        <v>0</v>
      </c>
    </row>
    <row r="36" spans="2:6" ht="18.75" x14ac:dyDescent="0.3">
      <c r="B36" s="318" t="s">
        <v>392</v>
      </c>
      <c r="C36" s="319">
        <v>1</v>
      </c>
      <c r="D36" s="319"/>
      <c r="E36" s="319">
        <v>1</v>
      </c>
      <c r="F36" s="319">
        <v>0</v>
      </c>
    </row>
    <row r="37" spans="2:6" ht="18.75" x14ac:dyDescent="0.3">
      <c r="B37" s="318" t="s">
        <v>391</v>
      </c>
      <c r="C37" s="319">
        <v>1</v>
      </c>
      <c r="D37" s="319"/>
      <c r="E37" s="319">
        <v>1</v>
      </c>
      <c r="F37" s="319">
        <v>0</v>
      </c>
    </row>
    <row r="38" spans="2:6" ht="18.75" x14ac:dyDescent="0.3">
      <c r="B38" s="318" t="s">
        <v>394</v>
      </c>
      <c r="C38" s="319">
        <v>3</v>
      </c>
      <c r="D38" s="319">
        <v>4</v>
      </c>
      <c r="E38" s="319"/>
      <c r="F38" s="319">
        <v>0</v>
      </c>
    </row>
    <row r="39" spans="2:6" ht="18.75" x14ac:dyDescent="0.3">
      <c r="B39" s="318" t="s">
        <v>628</v>
      </c>
      <c r="C39" s="319"/>
      <c r="D39" s="319"/>
      <c r="E39" s="319"/>
      <c r="F39" s="319">
        <v>1</v>
      </c>
    </row>
    <row r="40" spans="2:6" ht="18.75" x14ac:dyDescent="0.3">
      <c r="B40" s="318" t="s">
        <v>390</v>
      </c>
      <c r="C40" s="319"/>
      <c r="D40" s="319"/>
      <c r="E40" s="319">
        <v>2</v>
      </c>
      <c r="F40" s="319">
        <v>1</v>
      </c>
    </row>
    <row r="41" spans="2:6" ht="18.75" x14ac:dyDescent="0.3">
      <c r="B41" s="318" t="s">
        <v>629</v>
      </c>
      <c r="C41" s="321"/>
      <c r="D41" s="321"/>
      <c r="E41" s="321"/>
      <c r="F41" s="319">
        <v>1</v>
      </c>
    </row>
    <row r="42" spans="2:6" ht="18.75" x14ac:dyDescent="0.3">
      <c r="B42" s="320" t="s">
        <v>194</v>
      </c>
      <c r="C42" s="320">
        <f>SUM(C31:C38)</f>
        <v>34</v>
      </c>
      <c r="D42" s="320">
        <f>SUM(D31:D38)</f>
        <v>30</v>
      </c>
      <c r="E42" s="320">
        <f>SUM(E31:E40)</f>
        <v>31</v>
      </c>
      <c r="F42" s="320">
        <f>SUM(F31:F41)</f>
        <v>31</v>
      </c>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43"/>
  <sheetViews>
    <sheetView zoomScale="62" workbookViewId="0">
      <selection activeCell="O32" sqref="O32"/>
    </sheetView>
  </sheetViews>
  <sheetFormatPr defaultRowHeight="15" x14ac:dyDescent="0.25"/>
  <cols>
    <col min="1" max="1" width="38.140625" customWidth="1"/>
    <col min="2" max="2" width="6" style="107" customWidth="1"/>
    <col min="3" max="7" width="5.42578125" bestFit="1" customWidth="1"/>
    <col min="8" max="8" width="9.140625" customWidth="1"/>
    <col min="9" max="9" width="12.28515625" bestFit="1" customWidth="1"/>
    <col min="10" max="10" width="20.140625" bestFit="1" customWidth="1"/>
    <col min="11" max="11" width="12.28515625" bestFit="1" customWidth="1"/>
    <col min="12" max="12" width="20.140625" bestFit="1" customWidth="1"/>
    <col min="13" max="13" width="12.28515625" bestFit="1" customWidth="1"/>
    <col min="14" max="14" width="25.7109375" bestFit="1" customWidth="1"/>
    <col min="15" max="15" width="17.85546875" bestFit="1" customWidth="1"/>
    <col min="16" max="16" width="27.42578125" bestFit="1" customWidth="1"/>
    <col min="17" max="17" width="17.7109375" bestFit="1" customWidth="1"/>
    <col min="18" max="18" width="20.5703125" bestFit="1" customWidth="1"/>
    <col min="19" max="19" width="19.28515625" bestFit="1" customWidth="1"/>
    <col min="20" max="20" width="8.85546875" bestFit="1" customWidth="1"/>
    <col min="21" max="21" width="7.28515625" bestFit="1" customWidth="1"/>
    <col min="22" max="22" width="14.42578125" bestFit="1" customWidth="1"/>
    <col min="23" max="23" width="36.85546875" bestFit="1" customWidth="1"/>
    <col min="24" max="24" width="31.42578125" bestFit="1" customWidth="1"/>
    <col min="25" max="25" width="24" bestFit="1" customWidth="1"/>
    <col min="26" max="26" width="21.5703125" bestFit="1" customWidth="1"/>
    <col min="27" max="27" width="16.85546875" bestFit="1" customWidth="1"/>
  </cols>
  <sheetData>
    <row r="1" spans="1:8" ht="15.75" thickBot="1" x14ac:dyDescent="0.3">
      <c r="A1" s="136" t="s">
        <v>418</v>
      </c>
    </row>
    <row r="3" spans="1:8" x14ac:dyDescent="0.25">
      <c r="B3"/>
    </row>
    <row r="6" spans="1:8" x14ac:dyDescent="0.25">
      <c r="A6" s="416" t="s">
        <v>415</v>
      </c>
      <c r="B6" s="416" t="s">
        <v>416</v>
      </c>
      <c r="C6" s="416"/>
      <c r="D6" s="416"/>
      <c r="E6" s="416"/>
      <c r="F6" s="416"/>
      <c r="G6" s="416"/>
      <c r="H6" s="416"/>
    </row>
    <row r="7" spans="1:8" x14ac:dyDescent="0.25">
      <c r="A7" s="416"/>
      <c r="B7" s="121" t="s">
        <v>531</v>
      </c>
      <c r="C7" s="122" t="s">
        <v>52</v>
      </c>
      <c r="D7" s="122" t="s">
        <v>7</v>
      </c>
      <c r="E7" s="122" t="s">
        <v>21</v>
      </c>
      <c r="F7" s="122" t="s">
        <v>56</v>
      </c>
      <c r="G7" s="122" t="s">
        <v>40</v>
      </c>
      <c r="H7" s="120" t="s">
        <v>194</v>
      </c>
    </row>
    <row r="8" spans="1:8" x14ac:dyDescent="0.25">
      <c r="A8" s="114" t="s">
        <v>178</v>
      </c>
      <c r="B8" s="123"/>
      <c r="C8" s="123">
        <v>2</v>
      </c>
      <c r="D8" s="123">
        <v>1</v>
      </c>
      <c r="E8" s="123">
        <v>3</v>
      </c>
      <c r="F8" s="123">
        <v>3</v>
      </c>
      <c r="G8" s="123"/>
      <c r="H8" s="123">
        <f>SUM(B8:G8)</f>
        <v>9</v>
      </c>
    </row>
    <row r="9" spans="1:8" x14ac:dyDescent="0.25">
      <c r="A9" s="114" t="s">
        <v>181</v>
      </c>
      <c r="B9" s="123"/>
      <c r="C9" s="123"/>
      <c r="D9" s="123">
        <v>1</v>
      </c>
      <c r="E9" s="123"/>
      <c r="F9" s="123"/>
      <c r="G9" s="123"/>
      <c r="H9" s="123">
        <f t="shared" ref="H9:H17" si="0">SUM(B9:G9)</f>
        <v>1</v>
      </c>
    </row>
    <row r="10" spans="1:8" x14ac:dyDescent="0.25">
      <c r="A10" s="114" t="s">
        <v>314</v>
      </c>
      <c r="B10" s="123">
        <v>1</v>
      </c>
      <c r="C10" s="123">
        <v>2</v>
      </c>
      <c r="D10" s="123">
        <v>2</v>
      </c>
      <c r="E10" s="123">
        <v>5</v>
      </c>
      <c r="F10" s="123">
        <v>2</v>
      </c>
      <c r="G10" s="123"/>
      <c r="H10" s="123">
        <f t="shared" si="0"/>
        <v>12</v>
      </c>
    </row>
    <row r="11" spans="1:8" x14ac:dyDescent="0.25">
      <c r="A11" s="114" t="s">
        <v>190</v>
      </c>
      <c r="B11" s="123"/>
      <c r="C11" s="123"/>
      <c r="D11" s="123"/>
      <c r="E11" s="123"/>
      <c r="F11" s="123">
        <v>1</v>
      </c>
      <c r="G11" s="123"/>
      <c r="H11" s="123">
        <f t="shared" si="0"/>
        <v>1</v>
      </c>
    </row>
    <row r="12" spans="1:8" x14ac:dyDescent="0.25">
      <c r="A12" s="114" t="s">
        <v>315</v>
      </c>
      <c r="B12" s="123"/>
      <c r="C12" s="123">
        <v>1</v>
      </c>
      <c r="D12" s="123"/>
      <c r="E12" s="123">
        <v>1</v>
      </c>
      <c r="F12" s="123">
        <v>1</v>
      </c>
      <c r="G12" s="123"/>
      <c r="H12" s="123">
        <f t="shared" si="0"/>
        <v>3</v>
      </c>
    </row>
    <row r="13" spans="1:8" x14ac:dyDescent="0.25">
      <c r="A13" s="114" t="s">
        <v>177</v>
      </c>
      <c r="B13" s="123"/>
      <c r="C13" s="123"/>
      <c r="D13" s="123">
        <v>1</v>
      </c>
      <c r="E13" s="123"/>
      <c r="F13" s="123"/>
      <c r="G13" s="123"/>
      <c r="H13" s="123">
        <f t="shared" si="0"/>
        <v>1</v>
      </c>
    </row>
    <row r="14" spans="1:8" x14ac:dyDescent="0.25">
      <c r="A14" s="114" t="s">
        <v>188</v>
      </c>
      <c r="B14" s="123"/>
      <c r="C14" s="123"/>
      <c r="D14" s="123"/>
      <c r="E14" s="123">
        <v>1</v>
      </c>
      <c r="F14" s="123"/>
      <c r="G14" s="123"/>
      <c r="H14" s="123">
        <f t="shared" si="0"/>
        <v>1</v>
      </c>
    </row>
    <row r="15" spans="1:8" x14ac:dyDescent="0.25">
      <c r="A15" s="114" t="s">
        <v>180</v>
      </c>
      <c r="B15" s="123"/>
      <c r="C15" s="123"/>
      <c r="D15" s="123">
        <v>1</v>
      </c>
      <c r="E15" s="123"/>
      <c r="F15" s="123"/>
      <c r="G15" s="123"/>
      <c r="H15" s="123">
        <f t="shared" si="0"/>
        <v>1</v>
      </c>
    </row>
    <row r="16" spans="1:8" x14ac:dyDescent="0.25">
      <c r="A16" s="114" t="s">
        <v>184</v>
      </c>
      <c r="B16" s="123"/>
      <c r="C16" s="123"/>
      <c r="D16" s="123"/>
      <c r="E16" s="123">
        <v>1</v>
      </c>
      <c r="F16" s="123"/>
      <c r="G16" s="123"/>
      <c r="H16" s="123">
        <f t="shared" si="0"/>
        <v>1</v>
      </c>
    </row>
    <row r="17" spans="1:10" x14ac:dyDescent="0.25">
      <c r="A17" s="114" t="s">
        <v>179</v>
      </c>
      <c r="B17" s="123"/>
      <c r="C17" s="123"/>
      <c r="D17" s="123"/>
      <c r="E17" s="123"/>
      <c r="F17" s="123"/>
      <c r="G17" s="123">
        <v>1</v>
      </c>
      <c r="H17" s="123">
        <f t="shared" si="0"/>
        <v>1</v>
      </c>
    </row>
    <row r="18" spans="1:10" x14ac:dyDescent="0.25">
      <c r="A18" s="121" t="s">
        <v>194</v>
      </c>
      <c r="B18" s="120">
        <f>SUM(B8:B17)</f>
        <v>1</v>
      </c>
      <c r="C18" s="120">
        <f t="shared" ref="C18:H18" si="1">SUM(C8:C17)</f>
        <v>5</v>
      </c>
      <c r="D18" s="120">
        <f t="shared" si="1"/>
        <v>6</v>
      </c>
      <c r="E18" s="120">
        <f t="shared" si="1"/>
        <v>11</v>
      </c>
      <c r="F18" s="120">
        <f t="shared" si="1"/>
        <v>7</v>
      </c>
      <c r="G18" s="120">
        <f t="shared" si="1"/>
        <v>1</v>
      </c>
      <c r="H18" s="120">
        <f t="shared" si="1"/>
        <v>31</v>
      </c>
    </row>
    <row r="19" spans="1:10" x14ac:dyDescent="0.25">
      <c r="A19" s="149"/>
      <c r="B19" s="149"/>
      <c r="C19" s="150"/>
      <c r="D19" s="150"/>
      <c r="E19" s="150"/>
      <c r="F19" s="150"/>
      <c r="G19" s="150"/>
      <c r="H19" s="151"/>
      <c r="I19" s="152"/>
      <c r="J19" s="152"/>
    </row>
    <row r="22" spans="1:10" ht="18" x14ac:dyDescent="0.25">
      <c r="A22" s="413" t="s">
        <v>417</v>
      </c>
      <c r="B22" s="417" t="s">
        <v>385</v>
      </c>
      <c r="C22" s="418"/>
      <c r="D22" s="418"/>
      <c r="E22" s="418"/>
      <c r="F22" s="418"/>
      <c r="G22" s="418"/>
      <c r="H22" s="419"/>
    </row>
    <row r="23" spans="1:10" ht="18" x14ac:dyDescent="0.25">
      <c r="A23" s="414"/>
      <c r="B23" s="109" t="s">
        <v>196</v>
      </c>
      <c r="C23" s="109" t="s">
        <v>52</v>
      </c>
      <c r="D23" s="109" t="s">
        <v>7</v>
      </c>
      <c r="E23" s="109" t="s">
        <v>21</v>
      </c>
      <c r="F23" s="109" t="s">
        <v>56</v>
      </c>
      <c r="G23" s="109" t="s">
        <v>195</v>
      </c>
      <c r="H23" s="109" t="s">
        <v>194</v>
      </c>
    </row>
    <row r="24" spans="1:10" ht="18" x14ac:dyDescent="0.25">
      <c r="A24" s="109" t="s">
        <v>212</v>
      </c>
      <c r="B24" s="135"/>
      <c r="C24" s="135">
        <v>1</v>
      </c>
      <c r="D24" s="135">
        <v>1</v>
      </c>
      <c r="E24" s="135">
        <v>5</v>
      </c>
      <c r="F24" s="135">
        <v>2</v>
      </c>
      <c r="G24" s="135"/>
      <c r="H24" s="125">
        <v>9</v>
      </c>
    </row>
    <row r="25" spans="1:10" ht="18" x14ac:dyDescent="0.25">
      <c r="A25" s="109" t="s">
        <v>211</v>
      </c>
      <c r="B25" s="135"/>
      <c r="C25" s="135">
        <v>1</v>
      </c>
      <c r="D25" s="135">
        <v>1</v>
      </c>
      <c r="E25" s="135">
        <v>3</v>
      </c>
      <c r="F25" s="135">
        <v>1</v>
      </c>
      <c r="G25" s="135">
        <v>3</v>
      </c>
      <c r="H25" s="125">
        <v>9</v>
      </c>
    </row>
    <row r="26" spans="1:10" ht="18" x14ac:dyDescent="0.25">
      <c r="A26" s="109" t="s">
        <v>237</v>
      </c>
      <c r="B26" s="135">
        <v>1</v>
      </c>
      <c r="C26" s="135"/>
      <c r="D26" s="135">
        <v>2</v>
      </c>
      <c r="E26" s="135"/>
      <c r="F26" s="135">
        <v>1</v>
      </c>
      <c r="G26" s="135"/>
      <c r="H26" s="125">
        <v>4</v>
      </c>
    </row>
    <row r="27" spans="1:10" ht="18" x14ac:dyDescent="0.25">
      <c r="A27" s="109" t="s">
        <v>234</v>
      </c>
      <c r="B27" s="135"/>
      <c r="C27" s="135"/>
      <c r="D27" s="135">
        <v>1</v>
      </c>
      <c r="E27" s="135"/>
      <c r="F27" s="135">
        <v>1</v>
      </c>
      <c r="G27" s="135">
        <v>1</v>
      </c>
      <c r="H27" s="125">
        <v>3</v>
      </c>
    </row>
    <row r="28" spans="1:10" ht="18" x14ac:dyDescent="0.25">
      <c r="A28" s="109" t="s">
        <v>231</v>
      </c>
      <c r="B28" s="135"/>
      <c r="C28" s="135"/>
      <c r="D28" s="135"/>
      <c r="E28" s="135">
        <v>2</v>
      </c>
      <c r="F28" s="135"/>
      <c r="G28" s="135"/>
      <c r="H28" s="125">
        <v>2</v>
      </c>
    </row>
    <row r="29" spans="1:10" ht="18" x14ac:dyDescent="0.25">
      <c r="A29" s="109" t="s">
        <v>229</v>
      </c>
      <c r="B29" s="135"/>
      <c r="C29" s="135">
        <v>1</v>
      </c>
      <c r="D29" s="135"/>
      <c r="E29" s="135">
        <v>1</v>
      </c>
      <c r="F29" s="135"/>
      <c r="G29" s="135"/>
      <c r="H29" s="125">
        <v>2</v>
      </c>
    </row>
    <row r="30" spans="1:10" ht="18" x14ac:dyDescent="0.25">
      <c r="A30" s="109" t="s">
        <v>226</v>
      </c>
      <c r="B30" s="135"/>
      <c r="C30" s="135">
        <v>1</v>
      </c>
      <c r="D30" s="135"/>
      <c r="E30" s="135"/>
      <c r="F30" s="135"/>
      <c r="G30" s="135"/>
      <c r="H30" s="125">
        <v>1</v>
      </c>
    </row>
    <row r="31" spans="1:10" ht="18" x14ac:dyDescent="0.25">
      <c r="A31" s="109" t="s">
        <v>223</v>
      </c>
      <c r="B31" s="135">
        <v>1</v>
      </c>
      <c r="C31" s="135"/>
      <c r="D31" s="135"/>
      <c r="E31" s="135"/>
      <c r="F31" s="135"/>
      <c r="G31" s="135"/>
      <c r="H31" s="125">
        <v>1</v>
      </c>
    </row>
    <row r="32" spans="1:10" ht="18" x14ac:dyDescent="0.25">
      <c r="A32" s="109" t="s">
        <v>220</v>
      </c>
      <c r="B32" s="135"/>
      <c r="C32" s="135"/>
      <c r="D32" s="135">
        <v>1</v>
      </c>
      <c r="E32" s="135"/>
      <c r="F32" s="135"/>
      <c r="G32" s="135"/>
      <c r="H32" s="125">
        <v>1</v>
      </c>
    </row>
    <row r="33" spans="1:8" ht="18" x14ac:dyDescent="0.25">
      <c r="A33" s="109" t="s">
        <v>218</v>
      </c>
      <c r="B33" s="135"/>
      <c r="C33" s="135">
        <v>1</v>
      </c>
      <c r="D33" s="135"/>
      <c r="E33" s="135"/>
      <c r="F33" s="135"/>
      <c r="G33" s="135"/>
      <c r="H33" s="125">
        <v>1</v>
      </c>
    </row>
    <row r="34" spans="1:8" ht="18" x14ac:dyDescent="0.25">
      <c r="A34" s="109" t="s">
        <v>216</v>
      </c>
      <c r="B34" s="135">
        <v>1</v>
      </c>
      <c r="C34" s="135"/>
      <c r="D34" s="135"/>
      <c r="E34" s="135"/>
      <c r="F34" s="135"/>
      <c r="G34" s="135"/>
      <c r="H34" s="125">
        <v>1</v>
      </c>
    </row>
    <row r="35" spans="1:8" ht="18" x14ac:dyDescent="0.25">
      <c r="A35" s="109" t="s">
        <v>194</v>
      </c>
      <c r="B35" s="125">
        <f t="shared" ref="B35:G35" si="2">SUM(B24:B34)</f>
        <v>3</v>
      </c>
      <c r="C35" s="125">
        <f t="shared" si="2"/>
        <v>5</v>
      </c>
      <c r="D35" s="125">
        <f t="shared" si="2"/>
        <v>6</v>
      </c>
      <c r="E35" s="125">
        <f t="shared" si="2"/>
        <v>11</v>
      </c>
      <c r="F35" s="125">
        <f t="shared" si="2"/>
        <v>5</v>
      </c>
      <c r="G35" s="125">
        <f t="shared" si="2"/>
        <v>4</v>
      </c>
      <c r="H35" s="125">
        <f>SUM(B35:G35)</f>
        <v>34</v>
      </c>
    </row>
    <row r="36" spans="1:8" x14ac:dyDescent="0.25">
      <c r="B36"/>
    </row>
    <row r="37" spans="1:8" x14ac:dyDescent="0.25">
      <c r="B37"/>
    </row>
    <row r="38" spans="1:8" x14ac:dyDescent="0.25">
      <c r="B38"/>
    </row>
    <row r="39" spans="1:8" x14ac:dyDescent="0.25">
      <c r="B39"/>
    </row>
    <row r="40" spans="1:8" x14ac:dyDescent="0.25">
      <c r="B40"/>
    </row>
    <row r="41" spans="1:8" x14ac:dyDescent="0.25">
      <c r="B41"/>
    </row>
    <row r="42" spans="1:8" x14ac:dyDescent="0.25">
      <c r="B42"/>
    </row>
    <row r="43" spans="1:8" x14ac:dyDescent="0.25">
      <c r="B43"/>
    </row>
  </sheetData>
  <mergeCells count="4">
    <mergeCell ref="B6:H6"/>
    <mergeCell ref="A6:A7"/>
    <mergeCell ref="A22:A23"/>
    <mergeCell ref="B22:H2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36"/>
  <sheetViews>
    <sheetView topLeftCell="A4" zoomScale="63" workbookViewId="0">
      <selection activeCell="E16" sqref="E16"/>
    </sheetView>
  </sheetViews>
  <sheetFormatPr defaultRowHeight="15" x14ac:dyDescent="0.25"/>
  <cols>
    <col min="1" max="1" width="55.140625" customWidth="1"/>
    <col min="2" max="8" width="16.7109375" style="19" customWidth="1"/>
  </cols>
  <sheetData>
    <row r="1" spans="1:8" ht="15.75" thickBot="1" x14ac:dyDescent="0.3">
      <c r="A1" s="136" t="s">
        <v>419</v>
      </c>
    </row>
    <row r="4" spans="1:8" ht="19.5" x14ac:dyDescent="0.3">
      <c r="A4" s="263" t="s">
        <v>415</v>
      </c>
      <c r="B4" s="264" t="s">
        <v>351</v>
      </c>
      <c r="C4" s="264"/>
      <c r="D4" s="264"/>
      <c r="E4" s="264"/>
      <c r="F4" s="264"/>
      <c r="G4" s="264"/>
      <c r="H4" s="264"/>
    </row>
    <row r="5" spans="1:8" ht="19.5" x14ac:dyDescent="0.3">
      <c r="A5" s="263" t="s">
        <v>351</v>
      </c>
      <c r="B5" s="264" t="s">
        <v>321</v>
      </c>
      <c r="C5" s="264" t="s">
        <v>320</v>
      </c>
      <c r="D5" s="264" t="s">
        <v>318</v>
      </c>
      <c r="E5" s="264" t="s">
        <v>332</v>
      </c>
      <c r="F5" s="264" t="s">
        <v>319</v>
      </c>
      <c r="G5" s="264" t="s">
        <v>328</v>
      </c>
      <c r="H5" s="264" t="s">
        <v>194</v>
      </c>
    </row>
    <row r="6" spans="1:8" ht="19.5" x14ac:dyDescent="0.3">
      <c r="A6" s="263" t="s">
        <v>178</v>
      </c>
      <c r="B6" s="262">
        <v>2</v>
      </c>
      <c r="C6" s="262">
        <v>4</v>
      </c>
      <c r="D6" s="262">
        <v>2</v>
      </c>
      <c r="E6" s="262">
        <v>1</v>
      </c>
      <c r="F6" s="262"/>
      <c r="G6" s="262"/>
      <c r="H6" s="262">
        <f>SUM(B6:G6)</f>
        <v>9</v>
      </c>
    </row>
    <row r="7" spans="1:8" ht="19.5" x14ac:dyDescent="0.3">
      <c r="A7" s="263" t="s">
        <v>181</v>
      </c>
      <c r="B7" s="262"/>
      <c r="C7" s="262"/>
      <c r="D7" s="262">
        <v>1</v>
      </c>
      <c r="E7" s="262"/>
      <c r="F7" s="262"/>
      <c r="G7" s="262"/>
      <c r="H7" s="262">
        <f t="shared" ref="H7:H15" si="0">SUM(B7:G7)</f>
        <v>1</v>
      </c>
    </row>
    <row r="8" spans="1:8" ht="19.5" x14ac:dyDescent="0.3">
      <c r="A8" s="263" t="s">
        <v>314</v>
      </c>
      <c r="B8" s="262">
        <v>2</v>
      </c>
      <c r="C8" s="262">
        <v>1</v>
      </c>
      <c r="D8" s="262">
        <v>8</v>
      </c>
      <c r="E8" s="262"/>
      <c r="F8" s="262">
        <v>1</v>
      </c>
      <c r="G8" s="262"/>
      <c r="H8" s="262">
        <f t="shared" si="0"/>
        <v>12</v>
      </c>
    </row>
    <row r="9" spans="1:8" ht="19.5" x14ac:dyDescent="0.3">
      <c r="A9" s="263" t="s">
        <v>190</v>
      </c>
      <c r="B9" s="262"/>
      <c r="C9" s="262"/>
      <c r="D9" s="262"/>
      <c r="E9" s="262"/>
      <c r="F9" s="262"/>
      <c r="G9" s="262">
        <v>1</v>
      </c>
      <c r="H9" s="262">
        <f t="shared" si="0"/>
        <v>1</v>
      </c>
    </row>
    <row r="10" spans="1:8" ht="19.5" x14ac:dyDescent="0.3">
      <c r="A10" s="263" t="s">
        <v>315</v>
      </c>
      <c r="B10" s="262"/>
      <c r="C10" s="262"/>
      <c r="D10" s="262">
        <v>3</v>
      </c>
      <c r="E10" s="262"/>
      <c r="F10" s="262"/>
      <c r="G10" s="262"/>
      <c r="H10" s="262">
        <f t="shared" si="0"/>
        <v>3</v>
      </c>
    </row>
    <row r="11" spans="1:8" ht="19.5" x14ac:dyDescent="0.3">
      <c r="A11" s="263" t="s">
        <v>177</v>
      </c>
      <c r="B11" s="262"/>
      <c r="C11" s="262"/>
      <c r="D11" s="262">
        <v>1</v>
      </c>
      <c r="E11" s="262"/>
      <c r="F11" s="262"/>
      <c r="G11" s="262"/>
      <c r="H11" s="262">
        <f t="shared" si="0"/>
        <v>1</v>
      </c>
    </row>
    <row r="12" spans="1:8" ht="19.5" x14ac:dyDescent="0.3">
      <c r="A12" s="263" t="s">
        <v>188</v>
      </c>
      <c r="B12" s="262"/>
      <c r="C12" s="262"/>
      <c r="D12" s="262">
        <v>1</v>
      </c>
      <c r="E12" s="262"/>
      <c r="F12" s="262"/>
      <c r="G12" s="262"/>
      <c r="H12" s="262">
        <f t="shared" si="0"/>
        <v>1</v>
      </c>
    </row>
    <row r="13" spans="1:8" ht="19.5" x14ac:dyDescent="0.3">
      <c r="A13" s="263" t="s">
        <v>180</v>
      </c>
      <c r="B13" s="262"/>
      <c r="C13" s="262"/>
      <c r="D13" s="262">
        <v>1</v>
      </c>
      <c r="E13" s="262"/>
      <c r="F13" s="262"/>
      <c r="G13" s="262"/>
      <c r="H13" s="262">
        <f t="shared" si="0"/>
        <v>1</v>
      </c>
    </row>
    <row r="14" spans="1:8" ht="19.5" x14ac:dyDescent="0.3">
      <c r="A14" s="263" t="s">
        <v>184</v>
      </c>
      <c r="B14" s="262"/>
      <c r="C14" s="262"/>
      <c r="D14" s="262">
        <v>1</v>
      </c>
      <c r="E14" s="262"/>
      <c r="F14" s="262"/>
      <c r="G14" s="262"/>
      <c r="H14" s="262">
        <f t="shared" si="0"/>
        <v>1</v>
      </c>
    </row>
    <row r="15" spans="1:8" ht="19.5" x14ac:dyDescent="0.3">
      <c r="A15" s="263" t="s">
        <v>179</v>
      </c>
      <c r="B15" s="262"/>
      <c r="C15" s="262"/>
      <c r="D15" s="262"/>
      <c r="E15" s="262">
        <v>1</v>
      </c>
      <c r="F15" s="262"/>
      <c r="G15" s="262"/>
      <c r="H15" s="262">
        <f t="shared" si="0"/>
        <v>1</v>
      </c>
    </row>
    <row r="16" spans="1:8" ht="19.5" x14ac:dyDescent="0.3">
      <c r="A16" s="263" t="s">
        <v>194</v>
      </c>
      <c r="B16" s="262">
        <f>SUM(B6:B15)</f>
        <v>4</v>
      </c>
      <c r="C16" s="262">
        <f t="shared" ref="C16:H16" si="1">SUM(C6:C15)</f>
        <v>5</v>
      </c>
      <c r="D16" s="262">
        <f t="shared" si="1"/>
        <v>18</v>
      </c>
      <c r="E16" s="262">
        <f t="shared" si="1"/>
        <v>2</v>
      </c>
      <c r="F16" s="262">
        <f t="shared" si="1"/>
        <v>1</v>
      </c>
      <c r="G16" s="262">
        <f t="shared" si="1"/>
        <v>1</v>
      </c>
      <c r="H16" s="262">
        <f t="shared" si="1"/>
        <v>31</v>
      </c>
    </row>
    <row r="17" spans="1:9" x14ac:dyDescent="0.25">
      <c r="B17"/>
      <c r="C17"/>
      <c r="D17"/>
      <c r="E17"/>
      <c r="F17"/>
      <c r="G17"/>
      <c r="H17"/>
    </row>
    <row r="18" spans="1:9" ht="18" x14ac:dyDescent="0.25">
      <c r="A18" s="413" t="s">
        <v>417</v>
      </c>
      <c r="B18" s="420" t="s">
        <v>157</v>
      </c>
      <c r="C18" s="421"/>
      <c r="D18" s="421"/>
      <c r="E18" s="421"/>
      <c r="F18" s="421"/>
      <c r="G18" s="421"/>
      <c r="H18" s="421"/>
      <c r="I18" s="422"/>
    </row>
    <row r="19" spans="1:9" ht="112.5" x14ac:dyDescent="0.25">
      <c r="A19" s="414"/>
      <c r="B19" s="137" t="s">
        <v>388</v>
      </c>
      <c r="C19" s="137" t="s">
        <v>389</v>
      </c>
      <c r="D19" s="137" t="s">
        <v>420</v>
      </c>
      <c r="E19" s="137" t="s">
        <v>391</v>
      </c>
      <c r="F19" s="137" t="s">
        <v>394</v>
      </c>
      <c r="G19" s="137" t="s">
        <v>413</v>
      </c>
      <c r="H19" s="137" t="s">
        <v>412</v>
      </c>
      <c r="I19" s="137" t="s">
        <v>194</v>
      </c>
    </row>
    <row r="20" spans="1:9" ht="18" x14ac:dyDescent="0.25">
      <c r="A20" s="109" t="s">
        <v>212</v>
      </c>
      <c r="B20" s="135">
        <v>3</v>
      </c>
      <c r="C20" s="135">
        <v>5</v>
      </c>
      <c r="D20" s="135"/>
      <c r="E20" s="135">
        <v>1</v>
      </c>
      <c r="F20" s="135"/>
      <c r="G20" s="135"/>
      <c r="H20" s="135"/>
      <c r="I20" s="125">
        <v>10</v>
      </c>
    </row>
    <row r="21" spans="1:9" ht="18" x14ac:dyDescent="0.25">
      <c r="A21" s="109" t="s">
        <v>211</v>
      </c>
      <c r="B21" s="135">
        <v>3</v>
      </c>
      <c r="C21" s="135">
        <v>2</v>
      </c>
      <c r="D21" s="135"/>
      <c r="E21" s="135"/>
      <c r="F21" s="135">
        <v>3</v>
      </c>
      <c r="G21" s="135"/>
      <c r="H21" s="135">
        <v>1</v>
      </c>
      <c r="I21" s="125">
        <v>9</v>
      </c>
    </row>
    <row r="22" spans="1:9" ht="18" x14ac:dyDescent="0.25">
      <c r="A22" s="109" t="s">
        <v>237</v>
      </c>
      <c r="B22" s="135">
        <v>1</v>
      </c>
      <c r="C22" s="135">
        <v>1</v>
      </c>
      <c r="D22" s="135">
        <v>1</v>
      </c>
      <c r="E22" s="135"/>
      <c r="F22" s="135"/>
      <c r="G22" s="135">
        <v>1</v>
      </c>
      <c r="H22" s="135"/>
      <c r="I22" s="125">
        <v>4</v>
      </c>
    </row>
    <row r="23" spans="1:9" ht="18" x14ac:dyDescent="0.25">
      <c r="A23" s="109" t="s">
        <v>234</v>
      </c>
      <c r="B23" s="135">
        <v>1</v>
      </c>
      <c r="C23" s="135">
        <v>1</v>
      </c>
      <c r="D23" s="135"/>
      <c r="E23" s="135"/>
      <c r="F23" s="135"/>
      <c r="G23" s="135">
        <v>1</v>
      </c>
      <c r="H23" s="135"/>
      <c r="I23" s="125">
        <v>3</v>
      </c>
    </row>
    <row r="24" spans="1:9" ht="18" x14ac:dyDescent="0.25">
      <c r="A24" s="109" t="s">
        <v>231</v>
      </c>
      <c r="B24" s="135"/>
      <c r="C24" s="135">
        <v>2</v>
      </c>
      <c r="D24" s="135"/>
      <c r="E24" s="135"/>
      <c r="F24" s="135"/>
      <c r="G24" s="135"/>
      <c r="H24" s="135"/>
      <c r="I24" s="125">
        <v>2</v>
      </c>
    </row>
    <row r="25" spans="1:9" ht="18" x14ac:dyDescent="0.25">
      <c r="A25" s="109" t="s">
        <v>229</v>
      </c>
      <c r="B25" s="135"/>
      <c r="C25" s="135">
        <v>2</v>
      </c>
      <c r="D25" s="135"/>
      <c r="E25" s="135"/>
      <c r="F25" s="135"/>
      <c r="G25" s="135"/>
      <c r="H25" s="135"/>
      <c r="I25" s="125">
        <v>2</v>
      </c>
    </row>
    <row r="26" spans="1:9" ht="18" x14ac:dyDescent="0.25">
      <c r="A26" s="109" t="s">
        <v>226</v>
      </c>
      <c r="B26" s="135"/>
      <c r="C26" s="135">
        <v>1</v>
      </c>
      <c r="D26" s="135"/>
      <c r="E26" s="135"/>
      <c r="F26" s="135"/>
      <c r="G26" s="135"/>
      <c r="H26" s="135"/>
      <c r="I26" s="125">
        <v>1</v>
      </c>
    </row>
    <row r="27" spans="1:9" ht="18" x14ac:dyDescent="0.25">
      <c r="A27" s="109" t="s">
        <v>223</v>
      </c>
      <c r="B27" s="135"/>
      <c r="C27" s="135">
        <v>1</v>
      </c>
      <c r="D27" s="135"/>
      <c r="E27" s="135"/>
      <c r="F27" s="135"/>
      <c r="G27" s="135"/>
      <c r="H27" s="135"/>
      <c r="I27" s="125">
        <v>1</v>
      </c>
    </row>
    <row r="28" spans="1:9" ht="18" x14ac:dyDescent="0.25">
      <c r="A28" s="109" t="s">
        <v>220</v>
      </c>
      <c r="B28" s="135"/>
      <c r="C28" s="135">
        <v>1</v>
      </c>
      <c r="D28" s="135"/>
      <c r="E28" s="135"/>
      <c r="F28" s="135"/>
      <c r="G28" s="135"/>
      <c r="H28" s="135"/>
      <c r="I28" s="125">
        <v>1</v>
      </c>
    </row>
    <row r="29" spans="1:9" ht="18" x14ac:dyDescent="0.25">
      <c r="A29" s="109" t="s">
        <v>218</v>
      </c>
      <c r="B29" s="135"/>
      <c r="C29" s="135">
        <v>1</v>
      </c>
      <c r="D29" s="135"/>
      <c r="E29" s="135"/>
      <c r="F29" s="135"/>
      <c r="G29" s="135"/>
      <c r="H29" s="135"/>
      <c r="I29" s="125">
        <v>1</v>
      </c>
    </row>
    <row r="30" spans="1:9" ht="18" x14ac:dyDescent="0.25">
      <c r="A30" s="109" t="s">
        <v>216</v>
      </c>
      <c r="B30" s="135"/>
      <c r="C30" s="135">
        <v>1</v>
      </c>
      <c r="D30" s="135"/>
      <c r="E30" s="135"/>
      <c r="F30" s="135"/>
      <c r="G30" s="135"/>
      <c r="H30" s="135"/>
      <c r="I30" s="125">
        <v>1</v>
      </c>
    </row>
    <row r="31" spans="1:9" ht="18" x14ac:dyDescent="0.25">
      <c r="A31" s="109" t="s">
        <v>194</v>
      </c>
      <c r="B31" s="125">
        <f t="shared" ref="B31:H31" si="2">SUM(B20:B30)</f>
        <v>8</v>
      </c>
      <c r="C31" s="125">
        <f t="shared" si="2"/>
        <v>18</v>
      </c>
      <c r="D31" s="125">
        <f t="shared" si="2"/>
        <v>1</v>
      </c>
      <c r="E31" s="125">
        <f t="shared" si="2"/>
        <v>1</v>
      </c>
      <c r="F31" s="125">
        <f t="shared" si="2"/>
        <v>3</v>
      </c>
      <c r="G31" s="125">
        <f t="shared" si="2"/>
        <v>2</v>
      </c>
      <c r="H31" s="125">
        <f t="shared" si="2"/>
        <v>1</v>
      </c>
      <c r="I31" s="125">
        <f>SUM(B31:H31)</f>
        <v>34</v>
      </c>
    </row>
    <row r="32" spans="1:9" x14ac:dyDescent="0.25">
      <c r="B32"/>
      <c r="C32"/>
      <c r="D32"/>
      <c r="E32"/>
      <c r="F32"/>
      <c r="G32"/>
      <c r="H32"/>
    </row>
    <row r="33" customFormat="1" x14ac:dyDescent="0.25"/>
    <row r="34" customFormat="1" x14ac:dyDescent="0.25"/>
    <row r="35" customFormat="1" x14ac:dyDescent="0.25"/>
    <row r="36" customFormat="1" x14ac:dyDescent="0.25"/>
  </sheetData>
  <mergeCells count="2">
    <mergeCell ref="A18:A19"/>
    <mergeCell ref="B18:I18"/>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33"/>
  <sheetViews>
    <sheetView zoomScale="89" workbookViewId="0">
      <selection activeCell="A10" sqref="A10"/>
    </sheetView>
  </sheetViews>
  <sheetFormatPr defaultRowHeight="15" x14ac:dyDescent="0.25"/>
  <cols>
    <col min="1" max="1" width="38.140625" bestFit="1" customWidth="1"/>
    <col min="2" max="2" width="5" customWidth="1"/>
    <col min="3" max="3" width="3.7109375" bestFit="1" customWidth="1"/>
    <col min="4" max="4" width="3.5703125" bestFit="1" customWidth="1"/>
    <col min="5" max="5" width="4.42578125" bestFit="1" customWidth="1"/>
    <col min="6" max="7" width="3.42578125" bestFit="1" customWidth="1"/>
    <col min="8" max="8" width="3.85546875" bestFit="1" customWidth="1"/>
    <col min="9" max="10" width="3.42578125" bestFit="1" customWidth="1"/>
    <col min="11" max="11" width="4" bestFit="1" customWidth="1"/>
    <col min="12" max="12" width="3.28515625" bestFit="1" customWidth="1"/>
    <col min="13" max="13" width="6" customWidth="1"/>
  </cols>
  <sheetData>
    <row r="1" spans="1:13" ht="15.75" thickBot="1" x14ac:dyDescent="0.3">
      <c r="A1" s="136" t="s">
        <v>421</v>
      </c>
    </row>
    <row r="4" spans="1:13" x14ac:dyDescent="0.25">
      <c r="A4" s="416" t="s">
        <v>415</v>
      </c>
      <c r="B4" s="416" t="s">
        <v>398</v>
      </c>
      <c r="C4" s="416"/>
      <c r="D4" s="416"/>
      <c r="E4" s="416"/>
      <c r="F4" s="416"/>
      <c r="G4" s="416"/>
      <c r="H4" s="416"/>
      <c r="I4" s="416"/>
      <c r="J4" s="416"/>
      <c r="K4" s="416"/>
      <c r="L4" s="416"/>
      <c r="M4" s="416"/>
    </row>
    <row r="5" spans="1:13" x14ac:dyDescent="0.25">
      <c r="A5" s="416"/>
      <c r="B5" s="120" t="s">
        <v>340</v>
      </c>
      <c r="C5" s="120" t="s">
        <v>341</v>
      </c>
      <c r="D5" s="120" t="s">
        <v>342</v>
      </c>
      <c r="E5" s="120" t="s">
        <v>343</v>
      </c>
      <c r="F5" s="120" t="s">
        <v>344</v>
      </c>
      <c r="G5" s="120" t="s">
        <v>345</v>
      </c>
      <c r="H5" s="120" t="s">
        <v>346</v>
      </c>
      <c r="I5" s="120" t="s">
        <v>347</v>
      </c>
      <c r="J5" s="120" t="s">
        <v>348</v>
      </c>
      <c r="K5" s="120" t="s">
        <v>349</v>
      </c>
      <c r="L5" s="120" t="s">
        <v>350</v>
      </c>
      <c r="M5" s="120" t="s">
        <v>366</v>
      </c>
    </row>
    <row r="6" spans="1:13" x14ac:dyDescent="0.25">
      <c r="A6" s="114" t="s">
        <v>178</v>
      </c>
      <c r="B6" s="123"/>
      <c r="C6" s="123">
        <v>1</v>
      </c>
      <c r="D6" s="123">
        <v>1</v>
      </c>
      <c r="E6" s="123">
        <v>1</v>
      </c>
      <c r="F6" s="123">
        <v>1</v>
      </c>
      <c r="G6" s="123"/>
      <c r="H6" s="123">
        <v>2</v>
      </c>
      <c r="I6" s="123">
        <v>1</v>
      </c>
      <c r="J6" s="123"/>
      <c r="K6" s="123"/>
      <c r="L6" s="123">
        <v>2</v>
      </c>
      <c r="M6" s="123">
        <f>SUM(B6:L6)</f>
        <v>9</v>
      </c>
    </row>
    <row r="7" spans="1:13" x14ac:dyDescent="0.25">
      <c r="A7" s="114" t="s">
        <v>181</v>
      </c>
      <c r="B7" s="123"/>
      <c r="C7" s="123"/>
      <c r="D7" s="123"/>
      <c r="E7" s="123"/>
      <c r="F7" s="123"/>
      <c r="G7" s="123"/>
      <c r="H7" s="123"/>
      <c r="I7" s="123"/>
      <c r="J7" s="123">
        <v>1</v>
      </c>
      <c r="K7" s="123"/>
      <c r="L7" s="123"/>
      <c r="M7" s="123">
        <f t="shared" ref="M7:M15" si="0">SUM(B7:L7)</f>
        <v>1</v>
      </c>
    </row>
    <row r="8" spans="1:13" x14ac:dyDescent="0.25">
      <c r="A8" s="114" t="s">
        <v>314</v>
      </c>
      <c r="B8" s="123"/>
      <c r="C8" s="123">
        <v>1</v>
      </c>
      <c r="D8" s="123"/>
      <c r="E8" s="123">
        <v>2</v>
      </c>
      <c r="F8" s="123">
        <v>1</v>
      </c>
      <c r="G8" s="123">
        <v>2</v>
      </c>
      <c r="H8" s="123">
        <v>1</v>
      </c>
      <c r="I8" s="123">
        <v>1</v>
      </c>
      <c r="J8" s="123">
        <v>2</v>
      </c>
      <c r="K8" s="123">
        <v>1</v>
      </c>
      <c r="L8" s="123">
        <v>1</v>
      </c>
      <c r="M8" s="123">
        <f t="shared" si="0"/>
        <v>12</v>
      </c>
    </row>
    <row r="9" spans="1:13" x14ac:dyDescent="0.25">
      <c r="A9" s="114" t="s">
        <v>190</v>
      </c>
      <c r="B9" s="123"/>
      <c r="C9" s="123"/>
      <c r="D9" s="123"/>
      <c r="E9" s="123"/>
      <c r="F9" s="123"/>
      <c r="G9" s="123"/>
      <c r="H9" s="123"/>
      <c r="I9" s="123">
        <v>1</v>
      </c>
      <c r="J9" s="123"/>
      <c r="K9" s="123"/>
      <c r="L9" s="123"/>
      <c r="M9" s="123">
        <f t="shared" si="0"/>
        <v>1</v>
      </c>
    </row>
    <row r="10" spans="1:13" x14ac:dyDescent="0.25">
      <c r="A10" s="114" t="s">
        <v>315</v>
      </c>
      <c r="B10" s="123"/>
      <c r="C10" s="123"/>
      <c r="D10" s="123"/>
      <c r="E10" s="123"/>
      <c r="F10" s="123"/>
      <c r="G10" s="123">
        <v>1</v>
      </c>
      <c r="H10" s="123">
        <v>1</v>
      </c>
      <c r="I10" s="123"/>
      <c r="J10" s="123">
        <v>1</v>
      </c>
      <c r="K10" s="123"/>
      <c r="L10" s="123"/>
      <c r="M10" s="123">
        <f t="shared" si="0"/>
        <v>3</v>
      </c>
    </row>
    <row r="11" spans="1:13" x14ac:dyDescent="0.25">
      <c r="A11" s="114" t="s">
        <v>177</v>
      </c>
      <c r="B11" s="123"/>
      <c r="C11" s="123"/>
      <c r="D11" s="123">
        <v>1</v>
      </c>
      <c r="E11" s="123"/>
      <c r="F11" s="123"/>
      <c r="G11" s="123"/>
      <c r="H11" s="123"/>
      <c r="I11" s="123"/>
      <c r="J11" s="123"/>
      <c r="K11" s="123"/>
      <c r="L11" s="123"/>
      <c r="M11" s="123">
        <f t="shared" si="0"/>
        <v>1</v>
      </c>
    </row>
    <row r="12" spans="1:13" x14ac:dyDescent="0.25">
      <c r="A12" s="114" t="s">
        <v>188</v>
      </c>
      <c r="B12" s="123">
        <v>1</v>
      </c>
      <c r="C12" s="123"/>
      <c r="D12" s="123"/>
      <c r="E12" s="123"/>
      <c r="F12" s="123"/>
      <c r="G12" s="123"/>
      <c r="H12" s="123"/>
      <c r="I12" s="123"/>
      <c r="J12" s="123"/>
      <c r="K12" s="123"/>
      <c r="L12" s="123"/>
      <c r="M12" s="123">
        <f t="shared" si="0"/>
        <v>1</v>
      </c>
    </row>
    <row r="13" spans="1:13" x14ac:dyDescent="0.25">
      <c r="A13" s="114" t="s">
        <v>180</v>
      </c>
      <c r="B13" s="123"/>
      <c r="C13" s="123"/>
      <c r="D13" s="123"/>
      <c r="E13" s="123"/>
      <c r="F13" s="123"/>
      <c r="G13" s="123">
        <v>1</v>
      </c>
      <c r="H13" s="123"/>
      <c r="I13" s="123"/>
      <c r="J13" s="123"/>
      <c r="K13" s="123"/>
      <c r="L13" s="123"/>
      <c r="M13" s="123">
        <f t="shared" si="0"/>
        <v>1</v>
      </c>
    </row>
    <row r="14" spans="1:13" x14ac:dyDescent="0.25">
      <c r="A14" s="114" t="s">
        <v>184</v>
      </c>
      <c r="B14" s="123"/>
      <c r="C14" s="123"/>
      <c r="D14" s="123"/>
      <c r="E14" s="123"/>
      <c r="F14" s="123"/>
      <c r="G14" s="123"/>
      <c r="H14" s="123">
        <v>1</v>
      </c>
      <c r="I14" s="123"/>
      <c r="J14" s="123"/>
      <c r="K14" s="123"/>
      <c r="L14" s="123"/>
      <c r="M14" s="123">
        <f t="shared" si="0"/>
        <v>1</v>
      </c>
    </row>
    <row r="15" spans="1:13" x14ac:dyDescent="0.25">
      <c r="A15" s="114" t="s">
        <v>179</v>
      </c>
      <c r="B15" s="123"/>
      <c r="C15" s="123"/>
      <c r="D15" s="123"/>
      <c r="E15" s="123"/>
      <c r="F15" s="123"/>
      <c r="G15" s="123"/>
      <c r="H15" s="123"/>
      <c r="I15" s="123"/>
      <c r="J15" s="123"/>
      <c r="K15" s="123">
        <v>1</v>
      </c>
      <c r="L15" s="123"/>
      <c r="M15" s="123">
        <f t="shared" si="0"/>
        <v>1</v>
      </c>
    </row>
    <row r="16" spans="1:13" x14ac:dyDescent="0.25">
      <c r="A16" s="113" t="s">
        <v>366</v>
      </c>
      <c r="B16" s="120">
        <f>SUM(B6:B15)</f>
        <v>1</v>
      </c>
      <c r="C16" s="120">
        <f t="shared" ref="C16:M16" si="1">SUM(C6:C15)</f>
        <v>2</v>
      </c>
      <c r="D16" s="120">
        <f t="shared" si="1"/>
        <v>2</v>
      </c>
      <c r="E16" s="120">
        <f t="shared" si="1"/>
        <v>3</v>
      </c>
      <c r="F16" s="120">
        <f t="shared" si="1"/>
        <v>2</v>
      </c>
      <c r="G16" s="120">
        <f t="shared" si="1"/>
        <v>4</v>
      </c>
      <c r="H16" s="120">
        <f t="shared" si="1"/>
        <v>5</v>
      </c>
      <c r="I16" s="120">
        <f t="shared" si="1"/>
        <v>3</v>
      </c>
      <c r="J16" s="120">
        <f t="shared" si="1"/>
        <v>4</v>
      </c>
      <c r="K16" s="120">
        <f t="shared" si="1"/>
        <v>2</v>
      </c>
      <c r="L16" s="120">
        <f t="shared" si="1"/>
        <v>3</v>
      </c>
      <c r="M16" s="120">
        <f t="shared" si="1"/>
        <v>31</v>
      </c>
    </row>
    <row r="20" spans="1:14" ht="18" x14ac:dyDescent="0.25">
      <c r="A20" s="413" t="s">
        <v>417</v>
      </c>
      <c r="B20" s="415" t="s">
        <v>422</v>
      </c>
      <c r="C20" s="415"/>
      <c r="D20" s="415"/>
      <c r="E20" s="415"/>
      <c r="F20" s="415"/>
      <c r="G20" s="415"/>
      <c r="H20" s="415"/>
      <c r="I20" s="415"/>
      <c r="J20" s="415"/>
      <c r="K20" s="415"/>
      <c r="L20" s="415"/>
      <c r="M20" s="415"/>
      <c r="N20" s="415"/>
    </row>
    <row r="21" spans="1:14" ht="18" x14ac:dyDescent="0.25">
      <c r="A21" s="414" t="s">
        <v>214</v>
      </c>
      <c r="B21" s="109" t="s">
        <v>340</v>
      </c>
      <c r="C21" s="109" t="s">
        <v>341</v>
      </c>
      <c r="D21" s="109" t="s">
        <v>411</v>
      </c>
      <c r="E21" s="109" t="s">
        <v>342</v>
      </c>
      <c r="F21" s="109" t="s">
        <v>343</v>
      </c>
      <c r="G21" s="109" t="s">
        <v>344</v>
      </c>
      <c r="H21" s="109" t="s">
        <v>345</v>
      </c>
      <c r="I21" s="109" t="s">
        <v>346</v>
      </c>
      <c r="J21" s="109" t="s">
        <v>347</v>
      </c>
      <c r="K21" s="109" t="s">
        <v>348</v>
      </c>
      <c r="L21" s="109" t="s">
        <v>349</v>
      </c>
      <c r="M21" s="109" t="s">
        <v>350</v>
      </c>
      <c r="N21" s="109" t="s">
        <v>194</v>
      </c>
    </row>
    <row r="22" spans="1:14" ht="18" x14ac:dyDescent="0.25">
      <c r="A22" s="109" t="s">
        <v>211</v>
      </c>
      <c r="B22" s="138"/>
      <c r="C22" s="138">
        <v>1</v>
      </c>
      <c r="D22" s="138"/>
      <c r="E22" s="138"/>
      <c r="F22" s="138">
        <v>1</v>
      </c>
      <c r="G22" s="138">
        <v>2</v>
      </c>
      <c r="H22" s="138">
        <v>2</v>
      </c>
      <c r="I22" s="138"/>
      <c r="J22" s="138">
        <v>1</v>
      </c>
      <c r="K22" s="138">
        <v>1</v>
      </c>
      <c r="L22" s="138">
        <v>1</v>
      </c>
      <c r="M22" s="138"/>
      <c r="N22" s="125">
        <v>9</v>
      </c>
    </row>
    <row r="23" spans="1:14" ht="18" x14ac:dyDescent="0.25">
      <c r="A23" s="109" t="s">
        <v>212</v>
      </c>
      <c r="B23" s="138">
        <v>1</v>
      </c>
      <c r="C23" s="138"/>
      <c r="D23" s="138">
        <v>1</v>
      </c>
      <c r="E23" s="138">
        <v>2</v>
      </c>
      <c r="F23" s="138">
        <v>1</v>
      </c>
      <c r="G23" s="138">
        <v>1</v>
      </c>
      <c r="H23" s="138"/>
      <c r="I23" s="138">
        <v>1</v>
      </c>
      <c r="J23" s="138">
        <v>1</v>
      </c>
      <c r="K23" s="138">
        <v>1</v>
      </c>
      <c r="L23" s="138"/>
      <c r="M23" s="138"/>
      <c r="N23" s="125">
        <v>9</v>
      </c>
    </row>
    <row r="24" spans="1:14" ht="18" x14ac:dyDescent="0.25">
      <c r="A24" s="109" t="s">
        <v>237</v>
      </c>
      <c r="B24" s="138"/>
      <c r="C24" s="138"/>
      <c r="D24" s="138">
        <v>1</v>
      </c>
      <c r="E24" s="138"/>
      <c r="F24" s="138">
        <v>1</v>
      </c>
      <c r="G24" s="138"/>
      <c r="H24" s="138"/>
      <c r="I24" s="138"/>
      <c r="J24" s="138">
        <v>1</v>
      </c>
      <c r="K24" s="138">
        <v>1</v>
      </c>
      <c r="L24" s="138"/>
      <c r="M24" s="138"/>
      <c r="N24" s="125">
        <v>4</v>
      </c>
    </row>
    <row r="25" spans="1:14" ht="18" x14ac:dyDescent="0.25">
      <c r="A25" s="109" t="s">
        <v>234</v>
      </c>
      <c r="B25" s="138"/>
      <c r="C25" s="138"/>
      <c r="D25" s="138"/>
      <c r="E25" s="138"/>
      <c r="F25" s="138"/>
      <c r="G25" s="138"/>
      <c r="H25" s="138">
        <v>1</v>
      </c>
      <c r="I25" s="138"/>
      <c r="J25" s="138">
        <v>1</v>
      </c>
      <c r="K25" s="138"/>
      <c r="L25" s="138">
        <v>1</v>
      </c>
      <c r="M25" s="138"/>
      <c r="N25" s="125">
        <v>3</v>
      </c>
    </row>
    <row r="26" spans="1:14" ht="18" x14ac:dyDescent="0.25">
      <c r="A26" s="109" t="s">
        <v>231</v>
      </c>
      <c r="B26" s="138"/>
      <c r="C26" s="138"/>
      <c r="D26" s="138">
        <v>1</v>
      </c>
      <c r="E26" s="138"/>
      <c r="F26" s="138"/>
      <c r="G26" s="138">
        <v>1</v>
      </c>
      <c r="H26" s="138"/>
      <c r="I26" s="138"/>
      <c r="J26" s="138"/>
      <c r="K26" s="138"/>
      <c r="L26" s="138"/>
      <c r="M26" s="138"/>
      <c r="N26" s="125">
        <v>2</v>
      </c>
    </row>
    <row r="27" spans="1:14" ht="18" x14ac:dyDescent="0.25">
      <c r="A27" s="109" t="s">
        <v>229</v>
      </c>
      <c r="B27" s="138"/>
      <c r="C27" s="138"/>
      <c r="D27" s="138"/>
      <c r="E27" s="138"/>
      <c r="F27" s="138">
        <v>1</v>
      </c>
      <c r="G27" s="138"/>
      <c r="H27" s="138"/>
      <c r="I27" s="138"/>
      <c r="J27" s="138"/>
      <c r="K27" s="138"/>
      <c r="L27" s="138"/>
      <c r="M27" s="138">
        <v>1</v>
      </c>
      <c r="N27" s="125">
        <v>2</v>
      </c>
    </row>
    <row r="28" spans="1:14" ht="18" x14ac:dyDescent="0.25">
      <c r="A28" s="109" t="s">
        <v>226</v>
      </c>
      <c r="B28" s="138"/>
      <c r="C28" s="138"/>
      <c r="D28" s="138"/>
      <c r="E28" s="138"/>
      <c r="F28" s="138"/>
      <c r="G28" s="138"/>
      <c r="H28" s="138"/>
      <c r="I28" s="138">
        <v>1</v>
      </c>
      <c r="J28" s="138"/>
      <c r="K28" s="138"/>
      <c r="L28" s="138"/>
      <c r="M28" s="138"/>
      <c r="N28" s="125">
        <v>1</v>
      </c>
    </row>
    <row r="29" spans="1:14" ht="18" x14ac:dyDescent="0.25">
      <c r="A29" s="109" t="s">
        <v>223</v>
      </c>
      <c r="B29" s="138"/>
      <c r="C29" s="138"/>
      <c r="D29" s="138"/>
      <c r="E29" s="138"/>
      <c r="F29" s="138"/>
      <c r="G29" s="138"/>
      <c r="H29" s="138"/>
      <c r="I29" s="138"/>
      <c r="J29" s="138"/>
      <c r="K29" s="138"/>
      <c r="L29" s="138">
        <v>1</v>
      </c>
      <c r="M29" s="138"/>
      <c r="N29" s="125">
        <v>1</v>
      </c>
    </row>
    <row r="30" spans="1:14" ht="18" x14ac:dyDescent="0.25">
      <c r="A30" s="109" t="s">
        <v>220</v>
      </c>
      <c r="B30" s="138"/>
      <c r="C30" s="138"/>
      <c r="D30" s="138"/>
      <c r="E30" s="138"/>
      <c r="F30" s="138"/>
      <c r="G30" s="138"/>
      <c r="H30" s="138">
        <v>1</v>
      </c>
      <c r="I30" s="138"/>
      <c r="J30" s="138"/>
      <c r="K30" s="138"/>
      <c r="L30" s="138"/>
      <c r="M30" s="138"/>
      <c r="N30" s="125">
        <v>1</v>
      </c>
    </row>
    <row r="31" spans="1:14" ht="18" x14ac:dyDescent="0.25">
      <c r="A31" s="109" t="s">
        <v>218</v>
      </c>
      <c r="B31" s="138"/>
      <c r="C31" s="138"/>
      <c r="D31" s="138"/>
      <c r="E31" s="138"/>
      <c r="F31" s="138"/>
      <c r="G31" s="138"/>
      <c r="H31" s="138">
        <v>1</v>
      </c>
      <c r="I31" s="138"/>
      <c r="J31" s="138"/>
      <c r="K31" s="138"/>
      <c r="L31" s="138"/>
      <c r="M31" s="138"/>
      <c r="N31" s="125">
        <v>1</v>
      </c>
    </row>
    <row r="32" spans="1:14" ht="18" x14ac:dyDescent="0.25">
      <c r="A32" s="109" t="s">
        <v>216</v>
      </c>
      <c r="B32" s="138">
        <v>1</v>
      </c>
      <c r="C32" s="138"/>
      <c r="D32" s="138"/>
      <c r="E32" s="138"/>
      <c r="F32" s="138"/>
      <c r="G32" s="138"/>
      <c r="H32" s="138"/>
      <c r="I32" s="138"/>
      <c r="J32" s="138"/>
      <c r="K32" s="138"/>
      <c r="L32" s="138"/>
      <c r="M32" s="138"/>
      <c r="N32" s="125">
        <v>1</v>
      </c>
    </row>
    <row r="33" spans="1:14" ht="18" x14ac:dyDescent="0.25">
      <c r="A33" s="109" t="s">
        <v>194</v>
      </c>
      <c r="B33" s="125">
        <v>2</v>
      </c>
      <c r="C33" s="125">
        <v>1</v>
      </c>
      <c r="D33" s="125">
        <v>3</v>
      </c>
      <c r="E33" s="125">
        <v>2</v>
      </c>
      <c r="F33" s="125">
        <v>4</v>
      </c>
      <c r="G33" s="125">
        <v>4</v>
      </c>
      <c r="H33" s="125">
        <v>5</v>
      </c>
      <c r="I33" s="125">
        <v>2</v>
      </c>
      <c r="J33" s="125">
        <v>4</v>
      </c>
      <c r="K33" s="125">
        <v>3</v>
      </c>
      <c r="L33" s="125">
        <v>3</v>
      </c>
      <c r="M33" s="125">
        <v>1</v>
      </c>
      <c r="N33" s="125">
        <v>34</v>
      </c>
    </row>
  </sheetData>
  <mergeCells count="4">
    <mergeCell ref="B4:M4"/>
    <mergeCell ref="A4:A5"/>
    <mergeCell ref="A20:A21"/>
    <mergeCell ref="B20:N20"/>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32"/>
  <sheetViews>
    <sheetView topLeftCell="B1" zoomScale="71" workbookViewId="0">
      <pane ySplit="1" topLeftCell="A2" activePane="bottomLeft" state="frozen"/>
      <selection pane="bottomLeft" activeCell="A2" sqref="A2"/>
    </sheetView>
  </sheetViews>
  <sheetFormatPr defaultRowHeight="26.25" x14ac:dyDescent="0.4"/>
  <cols>
    <col min="1" max="1" width="255.5703125" style="153" customWidth="1"/>
    <col min="2" max="2" width="149.140625" customWidth="1"/>
    <col min="3" max="3" width="86.140625" customWidth="1"/>
    <col min="4" max="4" width="49.140625" style="159" customWidth="1"/>
    <col min="7" max="7" width="53.140625" customWidth="1"/>
    <col min="8" max="8" width="19.42578125" customWidth="1"/>
  </cols>
  <sheetData>
    <row r="1" spans="1:8" ht="15.75" thickBot="1" x14ac:dyDescent="0.3">
      <c r="A1" s="96" t="s">
        <v>285</v>
      </c>
      <c r="B1" s="165" t="s">
        <v>427</v>
      </c>
      <c r="C1" s="166" t="s">
        <v>482</v>
      </c>
      <c r="D1" s="167" t="s">
        <v>480</v>
      </c>
    </row>
    <row r="2" spans="1:8" ht="77.25" thickBot="1" x14ac:dyDescent="0.3">
      <c r="A2" s="80" t="s">
        <v>286</v>
      </c>
      <c r="B2" s="154" t="s">
        <v>429</v>
      </c>
      <c r="C2" s="160" t="s">
        <v>457</v>
      </c>
      <c r="D2" s="158" t="s">
        <v>477</v>
      </c>
      <c r="G2" s="120" t="s">
        <v>497</v>
      </c>
      <c r="H2" s="120" t="s">
        <v>337</v>
      </c>
    </row>
    <row r="3" spans="1:8" ht="77.25" thickBot="1" x14ac:dyDescent="0.3">
      <c r="A3" s="80" t="s">
        <v>287</v>
      </c>
      <c r="B3" s="155" t="s">
        <v>453</v>
      </c>
      <c r="C3" s="161" t="s">
        <v>458</v>
      </c>
      <c r="D3" s="158" t="s">
        <v>478</v>
      </c>
      <c r="G3" s="158" t="s">
        <v>481</v>
      </c>
      <c r="H3" s="123">
        <v>5</v>
      </c>
    </row>
    <row r="4" spans="1:8" thickBot="1" x14ac:dyDescent="0.3">
      <c r="A4" s="80" t="s">
        <v>288</v>
      </c>
      <c r="B4" s="155" t="s">
        <v>430</v>
      </c>
      <c r="C4" s="161" t="s">
        <v>459</v>
      </c>
      <c r="D4" s="158" t="s">
        <v>479</v>
      </c>
      <c r="G4" s="158" t="s">
        <v>476</v>
      </c>
      <c r="H4" s="123">
        <v>5</v>
      </c>
    </row>
    <row r="5" spans="1:8" ht="77.25" thickBot="1" x14ac:dyDescent="0.3">
      <c r="A5" s="80" t="s">
        <v>425</v>
      </c>
      <c r="B5" s="155" t="s">
        <v>428</v>
      </c>
      <c r="C5" s="161" t="s">
        <v>456</v>
      </c>
      <c r="D5" s="158" t="s">
        <v>476</v>
      </c>
      <c r="G5" s="158" t="s">
        <v>462</v>
      </c>
      <c r="H5" s="123">
        <v>5</v>
      </c>
    </row>
    <row r="6" spans="1:8" ht="15.75" thickBot="1" x14ac:dyDescent="0.3">
      <c r="A6" s="82" t="s">
        <v>291</v>
      </c>
      <c r="B6" s="156" t="s">
        <v>451</v>
      </c>
      <c r="C6" s="161" t="s">
        <v>462</v>
      </c>
      <c r="D6" s="158" t="s">
        <v>462</v>
      </c>
      <c r="G6" s="158" t="s">
        <v>478</v>
      </c>
      <c r="H6" s="123">
        <v>4</v>
      </c>
    </row>
    <row r="7" spans="1:8" ht="39" thickBot="1" x14ac:dyDescent="0.3">
      <c r="A7" s="81" t="s">
        <v>289</v>
      </c>
      <c r="B7" s="155" t="s">
        <v>454</v>
      </c>
      <c r="C7" s="161" t="s">
        <v>460</v>
      </c>
      <c r="D7" s="158" t="s">
        <v>481</v>
      </c>
      <c r="G7" s="158" t="s">
        <v>484</v>
      </c>
      <c r="H7" s="123">
        <v>3</v>
      </c>
    </row>
    <row r="8" spans="1:8" ht="39" thickBot="1" x14ac:dyDescent="0.3">
      <c r="A8" s="81" t="s">
        <v>292</v>
      </c>
      <c r="B8" s="155" t="s">
        <v>452</v>
      </c>
      <c r="C8" s="161" t="s">
        <v>463</v>
      </c>
      <c r="D8" s="158" t="s">
        <v>481</v>
      </c>
      <c r="G8" s="158" t="s">
        <v>483</v>
      </c>
      <c r="H8" s="123">
        <v>3</v>
      </c>
    </row>
    <row r="9" spans="1:8" ht="39" thickBot="1" x14ac:dyDescent="0.3">
      <c r="A9" s="81" t="s">
        <v>290</v>
      </c>
      <c r="B9" s="155" t="s">
        <v>431</v>
      </c>
      <c r="C9" s="161" t="s">
        <v>461</v>
      </c>
      <c r="D9" s="158" t="s">
        <v>483</v>
      </c>
      <c r="G9" s="158" t="s">
        <v>465</v>
      </c>
      <c r="H9" s="123">
        <v>2</v>
      </c>
    </row>
    <row r="10" spans="1:8" ht="39" thickBot="1" x14ac:dyDescent="0.3">
      <c r="A10" s="81" t="s">
        <v>293</v>
      </c>
      <c r="B10" s="155" t="s">
        <v>432</v>
      </c>
      <c r="C10" s="161" t="s">
        <v>464</v>
      </c>
      <c r="D10" s="158" t="s">
        <v>476</v>
      </c>
      <c r="G10" s="158" t="s">
        <v>477</v>
      </c>
      <c r="H10" s="123">
        <v>2</v>
      </c>
    </row>
    <row r="11" spans="1:8" ht="51.75" thickBot="1" x14ac:dyDescent="0.3">
      <c r="A11" s="81" t="s">
        <v>295</v>
      </c>
      <c r="B11" s="155" t="s">
        <v>433</v>
      </c>
      <c r="C11" s="161" t="s">
        <v>465</v>
      </c>
      <c r="D11" s="163" t="s">
        <v>465</v>
      </c>
      <c r="G11" s="158" t="s">
        <v>498</v>
      </c>
      <c r="H11" s="123">
        <v>1</v>
      </c>
    </row>
    <row r="12" spans="1:8" thickBot="1" x14ac:dyDescent="0.3">
      <c r="A12" s="81" t="s">
        <v>296</v>
      </c>
      <c r="B12" s="155" t="s">
        <v>433</v>
      </c>
      <c r="C12" s="161" t="s">
        <v>465</v>
      </c>
      <c r="D12" s="163" t="s">
        <v>465</v>
      </c>
      <c r="G12" s="158" t="s">
        <v>479</v>
      </c>
      <c r="H12" s="123">
        <v>1</v>
      </c>
    </row>
    <row r="13" spans="1:8" ht="39" thickBot="1" x14ac:dyDescent="0.3">
      <c r="A13" s="81" t="s">
        <v>294</v>
      </c>
      <c r="B13" s="155" t="s">
        <v>434</v>
      </c>
      <c r="C13" s="161" t="s">
        <v>466</v>
      </c>
      <c r="D13" s="158" t="s">
        <v>481</v>
      </c>
      <c r="G13" s="121" t="s">
        <v>337</v>
      </c>
      <c r="H13" s="120">
        <f>SUM(H3:H12)</f>
        <v>31</v>
      </c>
    </row>
    <row r="14" spans="1:8" ht="39" thickBot="1" x14ac:dyDescent="0.3">
      <c r="A14" s="81" t="s">
        <v>301</v>
      </c>
      <c r="B14" s="155" t="s">
        <v>301</v>
      </c>
      <c r="C14" s="161" t="s">
        <v>462</v>
      </c>
      <c r="D14" s="158" t="s">
        <v>462</v>
      </c>
    </row>
    <row r="15" spans="1:8" thickBot="1" x14ac:dyDescent="0.3">
      <c r="A15" s="81" t="s">
        <v>298</v>
      </c>
      <c r="B15" s="155" t="s">
        <v>436</v>
      </c>
      <c r="C15" s="161" t="s">
        <v>457</v>
      </c>
      <c r="D15" s="158" t="s">
        <v>477</v>
      </c>
    </row>
    <row r="16" spans="1:8" thickBot="1" x14ac:dyDescent="0.3">
      <c r="A16" s="81" t="s">
        <v>299</v>
      </c>
      <c r="B16" s="155" t="s">
        <v>455</v>
      </c>
      <c r="C16" s="161" t="s">
        <v>468</v>
      </c>
      <c r="D16" s="158" t="s">
        <v>484</v>
      </c>
    </row>
    <row r="17" spans="1:4" ht="64.5" thickBot="1" x14ac:dyDescent="0.3">
      <c r="A17" s="81" t="s">
        <v>297</v>
      </c>
      <c r="B17" s="155" t="s">
        <v>435</v>
      </c>
      <c r="C17" s="161" t="s">
        <v>467</v>
      </c>
      <c r="D17" s="158" t="s">
        <v>476</v>
      </c>
    </row>
    <row r="18" spans="1:4" thickBot="1" x14ac:dyDescent="0.3">
      <c r="A18" s="81" t="s">
        <v>300</v>
      </c>
      <c r="B18" s="155" t="s">
        <v>437</v>
      </c>
      <c r="C18" s="161" t="s">
        <v>469</v>
      </c>
      <c r="D18" s="158" t="s">
        <v>476</v>
      </c>
    </row>
    <row r="19" spans="1:4" ht="77.25" thickBot="1" x14ac:dyDescent="0.3">
      <c r="A19" s="81" t="s">
        <v>303</v>
      </c>
      <c r="B19" s="155" t="s">
        <v>439</v>
      </c>
      <c r="C19" s="161" t="s">
        <v>471</v>
      </c>
      <c r="D19" s="158" t="s">
        <v>483</v>
      </c>
    </row>
    <row r="20" spans="1:4" thickBot="1" x14ac:dyDescent="0.3">
      <c r="A20" s="81" t="s">
        <v>302</v>
      </c>
      <c r="B20" s="155" t="s">
        <v>438</v>
      </c>
      <c r="C20" s="161" t="s">
        <v>470</v>
      </c>
      <c r="D20" s="158" t="s">
        <v>476</v>
      </c>
    </row>
    <row r="21" spans="1:4" ht="39" thickBot="1" x14ac:dyDescent="0.3">
      <c r="A21" s="81" t="s">
        <v>306</v>
      </c>
      <c r="B21" s="155" t="s">
        <v>442</v>
      </c>
      <c r="C21" s="161" t="s">
        <v>462</v>
      </c>
      <c r="D21" s="158" t="s">
        <v>462</v>
      </c>
    </row>
    <row r="22" spans="1:4" ht="15.75" thickBot="1" x14ac:dyDescent="0.3">
      <c r="A22" s="81" t="s">
        <v>304</v>
      </c>
      <c r="B22" s="155" t="s">
        <v>440</v>
      </c>
      <c r="C22" s="161" t="s">
        <v>472</v>
      </c>
      <c r="D22" s="158" t="s">
        <v>478</v>
      </c>
    </row>
    <row r="23" spans="1:4" ht="15.75" thickBot="1" x14ac:dyDescent="0.3">
      <c r="A23" s="81" t="s">
        <v>308</v>
      </c>
      <c r="B23" s="155" t="s">
        <v>444</v>
      </c>
      <c r="C23" s="161" t="s">
        <v>486</v>
      </c>
      <c r="D23" s="158" t="s">
        <v>484</v>
      </c>
    </row>
    <row r="24" spans="1:4" ht="39" thickBot="1" x14ac:dyDescent="0.3">
      <c r="A24" s="81" t="s">
        <v>305</v>
      </c>
      <c r="B24" s="155" t="s">
        <v>441</v>
      </c>
      <c r="C24" s="161" t="s">
        <v>473</v>
      </c>
      <c r="D24" s="158" t="s">
        <v>483</v>
      </c>
    </row>
    <row r="25" spans="1:4" ht="51.75" thickBot="1" x14ac:dyDescent="0.3">
      <c r="A25" s="83" t="s">
        <v>307</v>
      </c>
      <c r="B25" s="157" t="s">
        <v>443</v>
      </c>
      <c r="C25" s="162" t="s">
        <v>474</v>
      </c>
      <c r="D25" s="158" t="s">
        <v>474</v>
      </c>
    </row>
    <row r="26" spans="1:4" thickBot="1" x14ac:dyDescent="0.3">
      <c r="A26" s="81" t="s">
        <v>311</v>
      </c>
      <c r="B26" s="155" t="s">
        <v>447</v>
      </c>
      <c r="C26" s="161" t="s">
        <v>458</v>
      </c>
      <c r="D26" s="158" t="s">
        <v>478</v>
      </c>
    </row>
    <row r="27" spans="1:4" ht="90" thickBot="1" x14ac:dyDescent="0.3">
      <c r="A27" s="81" t="s">
        <v>309</v>
      </c>
      <c r="B27" s="155" t="s">
        <v>445</v>
      </c>
      <c r="C27" s="161" t="s">
        <v>475</v>
      </c>
      <c r="D27" s="158" t="s">
        <v>481</v>
      </c>
    </row>
    <row r="28" spans="1:4" ht="77.25" thickBot="1" x14ac:dyDescent="0.3">
      <c r="A28" s="81" t="s">
        <v>310</v>
      </c>
      <c r="B28" s="155" t="s">
        <v>446</v>
      </c>
      <c r="C28" s="161" t="s">
        <v>463</v>
      </c>
      <c r="D28" s="158" t="s">
        <v>481</v>
      </c>
    </row>
    <row r="29" spans="1:4" ht="51.75" thickBot="1" x14ac:dyDescent="0.3">
      <c r="A29" s="81" t="s">
        <v>327</v>
      </c>
      <c r="B29" s="155" t="s">
        <v>448</v>
      </c>
      <c r="C29" s="161" t="s">
        <v>485</v>
      </c>
      <c r="D29" s="158" t="s">
        <v>478</v>
      </c>
    </row>
    <row r="30" spans="1:4" ht="77.25" thickBot="1" x14ac:dyDescent="0.3">
      <c r="A30" s="81" t="s">
        <v>312</v>
      </c>
      <c r="B30" s="155" t="s">
        <v>449</v>
      </c>
      <c r="C30" s="161" t="s">
        <v>487</v>
      </c>
      <c r="D30" s="158" t="s">
        <v>484</v>
      </c>
    </row>
    <row r="31" spans="1:4" ht="39" thickBot="1" x14ac:dyDescent="0.3">
      <c r="A31" s="81" t="s">
        <v>313</v>
      </c>
      <c r="B31" s="155" t="s">
        <v>450</v>
      </c>
      <c r="C31" s="161" t="s">
        <v>462</v>
      </c>
      <c r="D31" s="158" t="s">
        <v>462</v>
      </c>
    </row>
    <row r="32" spans="1:4" ht="63.75" x14ac:dyDescent="0.25">
      <c r="A32" s="80" t="s">
        <v>526</v>
      </c>
      <c r="B32" s="80" t="s">
        <v>526</v>
      </c>
      <c r="C32" s="80" t="s">
        <v>462</v>
      </c>
      <c r="D32" s="80" t="s">
        <v>462</v>
      </c>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4"/>
  <sheetViews>
    <sheetView zoomScale="90" zoomScaleNormal="90" workbookViewId="0">
      <pane ySplit="1" topLeftCell="A22" activePane="bottomLeft" state="frozen"/>
      <selection pane="bottomLeft" activeCell="A40" sqref="A40"/>
    </sheetView>
  </sheetViews>
  <sheetFormatPr defaultColWidth="5.85546875" defaultRowHeight="12.75" x14ac:dyDescent="0.2"/>
  <cols>
    <col min="1" max="1" width="55.140625" style="1" customWidth="1"/>
    <col min="2" max="2" width="10.42578125" style="1" customWidth="1"/>
    <col min="3" max="3" width="22" style="1" customWidth="1"/>
    <col min="4" max="4" width="24.28515625" style="1" customWidth="1"/>
    <col min="5" max="5" width="120.140625" style="1" customWidth="1"/>
    <col min="6" max="16384" width="5.85546875" style="1"/>
  </cols>
  <sheetData>
    <row r="1" spans="1:5" s="104" customFormat="1" ht="15.75" thickBot="1" x14ac:dyDescent="0.3">
      <c r="A1" s="167" t="s">
        <v>480</v>
      </c>
      <c r="B1" s="104" t="s">
        <v>161</v>
      </c>
      <c r="C1" s="129" t="s">
        <v>317</v>
      </c>
      <c r="D1" s="85" t="s">
        <v>338</v>
      </c>
      <c r="E1" s="165" t="s">
        <v>505</v>
      </c>
    </row>
    <row r="2" spans="1:5" s="4" customFormat="1" ht="26.25" thickBot="1" x14ac:dyDescent="0.3">
      <c r="A2" s="158" t="s">
        <v>479</v>
      </c>
      <c r="B2" s="89" t="s">
        <v>52</v>
      </c>
      <c r="C2" s="89" t="s">
        <v>318</v>
      </c>
      <c r="D2" s="89" t="s">
        <v>211</v>
      </c>
      <c r="E2" s="154" t="s">
        <v>430</v>
      </c>
    </row>
    <row r="3" spans="1:5" s="4" customFormat="1" ht="51.75" thickBot="1" x14ac:dyDescent="0.3">
      <c r="A3" s="158" t="s">
        <v>478</v>
      </c>
      <c r="B3" s="89" t="s">
        <v>56</v>
      </c>
      <c r="C3" s="89" t="s">
        <v>320</v>
      </c>
      <c r="D3" s="89" t="s">
        <v>211</v>
      </c>
      <c r="E3" s="155" t="s">
        <v>453</v>
      </c>
    </row>
    <row r="4" spans="1:5" s="4" customFormat="1" ht="51.75" thickBot="1" x14ac:dyDescent="0.3">
      <c r="A4" s="158" t="s">
        <v>477</v>
      </c>
      <c r="B4" s="89" t="s">
        <v>56</v>
      </c>
      <c r="C4" s="89" t="s">
        <v>321</v>
      </c>
      <c r="D4" s="89" t="s">
        <v>211</v>
      </c>
      <c r="E4" s="155" t="s">
        <v>429</v>
      </c>
    </row>
    <row r="5" spans="1:5" s="4" customFormat="1" ht="51.75" thickBot="1" x14ac:dyDescent="0.3">
      <c r="A5" s="158" t="s">
        <v>476</v>
      </c>
      <c r="B5" s="89" t="s">
        <v>21</v>
      </c>
      <c r="C5" s="89" t="s">
        <v>318</v>
      </c>
      <c r="D5" s="89" t="s">
        <v>211</v>
      </c>
      <c r="E5" s="155" t="s">
        <v>428</v>
      </c>
    </row>
    <row r="6" spans="1:5" s="4" customFormat="1" ht="39" thickBot="1" x14ac:dyDescent="0.3">
      <c r="A6" s="158" t="s">
        <v>483</v>
      </c>
      <c r="B6" s="89" t="s">
        <v>21</v>
      </c>
      <c r="C6" s="89" t="s">
        <v>320</v>
      </c>
      <c r="D6" s="89" t="s">
        <v>211</v>
      </c>
      <c r="E6" s="155" t="s">
        <v>431</v>
      </c>
    </row>
    <row r="7" spans="1:5" s="4" customFormat="1" ht="62.25" customHeight="1" thickBot="1" x14ac:dyDescent="0.3">
      <c r="A7" s="158" t="s">
        <v>481</v>
      </c>
      <c r="B7" s="89" t="s">
        <v>52</v>
      </c>
      <c r="C7" s="89" t="s">
        <v>320</v>
      </c>
      <c r="D7" s="89" t="s">
        <v>211</v>
      </c>
      <c r="E7" s="155" t="s">
        <v>454</v>
      </c>
    </row>
    <row r="8" spans="1:5" s="4" customFormat="1" ht="15.75" thickBot="1" x14ac:dyDescent="0.3">
      <c r="A8" s="158" t="s">
        <v>462</v>
      </c>
      <c r="B8" s="89" t="s">
        <v>7</v>
      </c>
      <c r="C8" s="89" t="s">
        <v>332</v>
      </c>
      <c r="D8" s="89" t="s">
        <v>211</v>
      </c>
      <c r="E8" s="156" t="s">
        <v>451</v>
      </c>
    </row>
    <row r="9" spans="1:5" s="4" customFormat="1" ht="66.75" customHeight="1" thickBot="1" x14ac:dyDescent="0.3">
      <c r="A9" s="158" t="s">
        <v>481</v>
      </c>
      <c r="B9" s="89" t="s">
        <v>21</v>
      </c>
      <c r="C9" s="89" t="s">
        <v>321</v>
      </c>
      <c r="D9" s="89" t="s">
        <v>211</v>
      </c>
      <c r="E9" s="155" t="s">
        <v>452</v>
      </c>
    </row>
    <row r="10" spans="1:5" s="4" customFormat="1" ht="54" customHeight="1" thickBot="1" x14ac:dyDescent="0.3">
      <c r="A10" s="158" t="s">
        <v>476</v>
      </c>
      <c r="B10" s="89" t="s">
        <v>56</v>
      </c>
      <c r="C10" s="89" t="s">
        <v>320</v>
      </c>
      <c r="D10" s="89" t="s">
        <v>211</v>
      </c>
      <c r="E10" s="155" t="s">
        <v>432</v>
      </c>
    </row>
    <row r="11" spans="1:5" s="4" customFormat="1" ht="48.75" customHeight="1" thickBot="1" x14ac:dyDescent="0.3">
      <c r="A11" s="158" t="s">
        <v>481</v>
      </c>
      <c r="B11" s="89" t="s">
        <v>7</v>
      </c>
      <c r="C11" s="89" t="s">
        <v>318</v>
      </c>
      <c r="D11" s="89" t="s">
        <v>231</v>
      </c>
      <c r="E11" s="155" t="s">
        <v>434</v>
      </c>
    </row>
    <row r="12" spans="1:5" s="4" customFormat="1" ht="13.5" thickBot="1" x14ac:dyDescent="0.3">
      <c r="A12" s="163" t="s">
        <v>465</v>
      </c>
      <c r="B12" s="89" t="s">
        <v>7</v>
      </c>
      <c r="C12" s="89" t="s">
        <v>318</v>
      </c>
      <c r="D12" s="89" t="s">
        <v>212</v>
      </c>
      <c r="E12" s="155" t="s">
        <v>433</v>
      </c>
    </row>
    <row r="13" spans="1:5" s="4" customFormat="1" ht="13.5" thickBot="1" x14ac:dyDescent="0.3">
      <c r="A13" s="163" t="s">
        <v>465</v>
      </c>
      <c r="B13" s="89" t="s">
        <v>21</v>
      </c>
      <c r="C13" s="89" t="s">
        <v>318</v>
      </c>
      <c r="D13" s="89" t="s">
        <v>212</v>
      </c>
      <c r="E13" s="155" t="s">
        <v>433</v>
      </c>
    </row>
    <row r="14" spans="1:5" s="4" customFormat="1" ht="77.25" thickBot="1" x14ac:dyDescent="0.3">
      <c r="A14" s="158" t="s">
        <v>476</v>
      </c>
      <c r="B14" s="89" t="s">
        <v>52</v>
      </c>
      <c r="C14" s="89" t="s">
        <v>319</v>
      </c>
      <c r="D14" s="89" t="s">
        <v>212</v>
      </c>
      <c r="E14" s="155" t="s">
        <v>435</v>
      </c>
    </row>
    <row r="15" spans="1:5" s="4" customFormat="1" ht="26.25" thickBot="1" x14ac:dyDescent="0.3">
      <c r="A15" s="158" t="s">
        <v>477</v>
      </c>
      <c r="B15" s="89" t="s">
        <v>21</v>
      </c>
      <c r="C15" s="89" t="s">
        <v>321</v>
      </c>
      <c r="D15" s="89" t="s">
        <v>212</v>
      </c>
      <c r="E15" s="155" t="s">
        <v>436</v>
      </c>
    </row>
    <row r="16" spans="1:5" s="4" customFormat="1" ht="26.25" thickBot="1" x14ac:dyDescent="0.3">
      <c r="A16" s="158" t="s">
        <v>484</v>
      </c>
      <c r="B16" s="89" t="s">
        <v>79</v>
      </c>
      <c r="C16" s="89" t="s">
        <v>318</v>
      </c>
      <c r="D16" s="89" t="s">
        <v>212</v>
      </c>
      <c r="E16" s="155" t="s">
        <v>455</v>
      </c>
    </row>
    <row r="17" spans="1:5" s="4" customFormat="1" ht="39" thickBot="1" x14ac:dyDescent="0.3">
      <c r="A17" s="158" t="s">
        <v>476</v>
      </c>
      <c r="B17" s="89" t="s">
        <v>7</v>
      </c>
      <c r="C17" s="89" t="s">
        <v>318</v>
      </c>
      <c r="D17" s="89" t="s">
        <v>212</v>
      </c>
      <c r="E17" s="155" t="s">
        <v>437</v>
      </c>
    </row>
    <row r="18" spans="1:5" s="4" customFormat="1" ht="51.75" thickBot="1" x14ac:dyDescent="0.3">
      <c r="A18" s="158" t="s">
        <v>462</v>
      </c>
      <c r="B18" s="89" t="s">
        <v>21</v>
      </c>
      <c r="C18" s="89" t="s">
        <v>318</v>
      </c>
      <c r="D18" s="89" t="s">
        <v>212</v>
      </c>
      <c r="E18" s="155" t="s">
        <v>301</v>
      </c>
    </row>
    <row r="19" spans="1:5" s="4" customFormat="1" ht="64.5" thickBot="1" x14ac:dyDescent="0.3">
      <c r="A19" s="158" t="s">
        <v>483</v>
      </c>
      <c r="B19" s="89" t="s">
        <v>21</v>
      </c>
      <c r="C19" s="89" t="s">
        <v>321</v>
      </c>
      <c r="D19" s="89" t="s">
        <v>212</v>
      </c>
      <c r="E19" s="155" t="s">
        <v>439</v>
      </c>
    </row>
    <row r="20" spans="1:5" s="4" customFormat="1" ht="15.75" thickBot="1" x14ac:dyDescent="0.3">
      <c r="A20" s="158" t="s">
        <v>476</v>
      </c>
      <c r="B20" s="11" t="s">
        <v>52</v>
      </c>
      <c r="C20" s="89" t="s">
        <v>318</v>
      </c>
      <c r="D20" s="89" t="s">
        <v>212</v>
      </c>
      <c r="E20" s="155" t="s">
        <v>438</v>
      </c>
    </row>
    <row r="21" spans="1:5" s="4" customFormat="1" ht="15.75" thickBot="1" x14ac:dyDescent="0.3">
      <c r="A21" s="158" t="s">
        <v>484</v>
      </c>
      <c r="B21" s="89" t="s">
        <v>21</v>
      </c>
      <c r="C21" s="89" t="s">
        <v>318</v>
      </c>
      <c r="D21" s="89" t="s">
        <v>212</v>
      </c>
      <c r="E21" s="155" t="s">
        <v>444</v>
      </c>
    </row>
    <row r="22" spans="1:5" s="4" customFormat="1" ht="64.5" thickBot="1" x14ac:dyDescent="0.3">
      <c r="A22" s="158" t="s">
        <v>474</v>
      </c>
      <c r="B22" s="89" t="s">
        <v>56</v>
      </c>
      <c r="C22" s="89" t="s">
        <v>320</v>
      </c>
      <c r="D22" s="89" t="s">
        <v>212</v>
      </c>
      <c r="E22" s="157" t="s">
        <v>443</v>
      </c>
    </row>
    <row r="23" spans="1:5" s="4" customFormat="1" ht="39" thickBot="1" x14ac:dyDescent="0.3">
      <c r="A23" s="158" t="s">
        <v>462</v>
      </c>
      <c r="B23" s="89" t="s">
        <v>56</v>
      </c>
      <c r="C23" s="89" t="s">
        <v>318</v>
      </c>
      <c r="D23" s="89" t="s">
        <v>212</v>
      </c>
      <c r="E23" s="155" t="s">
        <v>442</v>
      </c>
    </row>
    <row r="24" spans="1:5" s="97" customFormat="1" ht="39" thickBot="1" x14ac:dyDescent="0.3">
      <c r="A24" s="158" t="s">
        <v>483</v>
      </c>
      <c r="B24" s="89" t="s">
        <v>56</v>
      </c>
      <c r="C24" s="89" t="s">
        <v>328</v>
      </c>
      <c r="D24" s="89" t="s">
        <v>488</v>
      </c>
      <c r="E24" s="155" t="s">
        <v>441</v>
      </c>
    </row>
    <row r="25" spans="1:5" s="4" customFormat="1" ht="26.25" thickBot="1" x14ac:dyDescent="0.3">
      <c r="A25" s="158" t="s">
        <v>478</v>
      </c>
      <c r="B25" s="103" t="s">
        <v>7</v>
      </c>
      <c r="C25" s="89" t="s">
        <v>318</v>
      </c>
      <c r="D25" s="89" t="s">
        <v>490</v>
      </c>
      <c r="E25" s="155" t="s">
        <v>440</v>
      </c>
    </row>
    <row r="26" spans="1:5" s="4" customFormat="1" ht="26.25" thickBot="1" x14ac:dyDescent="0.3">
      <c r="A26" s="158" t="s">
        <v>478</v>
      </c>
      <c r="B26" s="89" t="s">
        <v>21</v>
      </c>
      <c r="C26" s="89" t="s">
        <v>318</v>
      </c>
      <c r="D26" s="11" t="s">
        <v>491</v>
      </c>
      <c r="E26" s="155" t="s">
        <v>447</v>
      </c>
    </row>
    <row r="27" spans="1:5" s="4" customFormat="1" ht="90" thickBot="1" x14ac:dyDescent="0.3">
      <c r="A27" s="158" t="s">
        <v>481</v>
      </c>
      <c r="B27" s="89" t="s">
        <v>7</v>
      </c>
      <c r="C27" s="89" t="s">
        <v>318</v>
      </c>
      <c r="D27" s="89" t="s">
        <v>489</v>
      </c>
      <c r="E27" s="155" t="s">
        <v>446</v>
      </c>
    </row>
    <row r="28" spans="1:5" s="4" customFormat="1" ht="102.75" thickBot="1" x14ac:dyDescent="0.3">
      <c r="A28" s="158" t="s">
        <v>481</v>
      </c>
      <c r="B28" s="89" t="s">
        <v>21</v>
      </c>
      <c r="C28" s="89" t="s">
        <v>318</v>
      </c>
      <c r="D28" s="89" t="s">
        <v>492</v>
      </c>
      <c r="E28" s="155" t="s">
        <v>445</v>
      </c>
    </row>
    <row r="29" spans="1:5" s="4" customFormat="1" ht="39" thickBot="1" x14ac:dyDescent="0.3">
      <c r="A29" s="158" t="s">
        <v>478</v>
      </c>
      <c r="B29" s="89" t="s">
        <v>40</v>
      </c>
      <c r="C29" s="89" t="s">
        <v>332</v>
      </c>
      <c r="D29" s="89" t="s">
        <v>493</v>
      </c>
      <c r="E29" s="155" t="s">
        <v>448</v>
      </c>
    </row>
    <row r="30" spans="1:5" s="4" customFormat="1" ht="64.5" thickBot="1" x14ac:dyDescent="0.3">
      <c r="A30" s="158" t="s">
        <v>484</v>
      </c>
      <c r="B30" s="89" t="s">
        <v>21</v>
      </c>
      <c r="C30" s="89" t="s">
        <v>318</v>
      </c>
      <c r="D30" s="89" t="s">
        <v>237</v>
      </c>
      <c r="E30" s="155" t="s">
        <v>449</v>
      </c>
    </row>
    <row r="31" spans="1:5" s="4" customFormat="1" ht="26.25" thickBot="1" x14ac:dyDescent="0.3">
      <c r="A31" s="158" t="s">
        <v>462</v>
      </c>
      <c r="B31" s="89" t="s">
        <v>56</v>
      </c>
      <c r="C31" s="89" t="s">
        <v>318</v>
      </c>
      <c r="D31" s="89" t="s">
        <v>237</v>
      </c>
      <c r="E31" s="155" t="s">
        <v>450</v>
      </c>
    </row>
    <row r="32" spans="1:5" s="4" customFormat="1" ht="76.5" x14ac:dyDescent="0.25">
      <c r="A32" s="158" t="s">
        <v>462</v>
      </c>
      <c r="B32" s="89" t="s">
        <v>52</v>
      </c>
      <c r="C32" s="89" t="s">
        <v>318</v>
      </c>
      <c r="D32" s="89" t="s">
        <v>237</v>
      </c>
      <c r="E32" s="89" t="s">
        <v>526</v>
      </c>
    </row>
    <row r="33" s="4" customFormat="1" x14ac:dyDescent="0.25"/>
    <row r="34" s="4" customFormat="1" x14ac:dyDescent="0.25"/>
  </sheetData>
  <pageMargins left="0.75" right="0.75" top="1" bottom="1" header="0.5" footer="0.5"/>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E34"/>
  <sheetViews>
    <sheetView zoomScale="90" zoomScaleNormal="90" workbookViewId="0">
      <pane ySplit="1" topLeftCell="A27" activePane="bottomLeft" state="frozen"/>
      <selection pane="bottomLeft" activeCell="D35" sqref="D35"/>
    </sheetView>
  </sheetViews>
  <sheetFormatPr defaultColWidth="5.85546875" defaultRowHeight="12.75" x14ac:dyDescent="0.2"/>
  <cols>
    <col min="1" max="1" width="55.140625" style="1" customWidth="1"/>
    <col min="2" max="2" width="10.42578125" style="1" customWidth="1"/>
    <col min="3" max="3" width="22" style="1" customWidth="1"/>
    <col min="4" max="4" width="24.28515625" style="1" customWidth="1"/>
    <col min="5" max="5" width="120.140625" style="1" customWidth="1"/>
    <col min="6" max="16384" width="5.85546875" style="1"/>
  </cols>
  <sheetData>
    <row r="1" spans="1:5" s="104" customFormat="1" ht="15.75" thickBot="1" x14ac:dyDescent="0.3">
      <c r="A1" s="167" t="s">
        <v>480</v>
      </c>
      <c r="B1" s="104" t="s">
        <v>161</v>
      </c>
      <c r="C1" s="129" t="s">
        <v>317</v>
      </c>
      <c r="D1" s="85" t="s">
        <v>338</v>
      </c>
      <c r="E1" s="165" t="s">
        <v>505</v>
      </c>
    </row>
    <row r="2" spans="1:5" s="4" customFormat="1" ht="26.25" thickBot="1" x14ac:dyDescent="0.3">
      <c r="A2" s="158" t="s">
        <v>479</v>
      </c>
      <c r="B2" s="89" t="s">
        <v>52</v>
      </c>
      <c r="C2" s="89" t="s">
        <v>318</v>
      </c>
      <c r="D2" s="89" t="s">
        <v>211</v>
      </c>
      <c r="E2" s="154" t="s">
        <v>430</v>
      </c>
    </row>
    <row r="3" spans="1:5" s="4" customFormat="1" ht="51.75" thickBot="1" x14ac:dyDescent="0.3">
      <c r="A3" s="158" t="s">
        <v>478</v>
      </c>
      <c r="B3" s="89" t="s">
        <v>56</v>
      </c>
      <c r="C3" s="89" t="s">
        <v>320</v>
      </c>
      <c r="D3" s="89" t="s">
        <v>211</v>
      </c>
      <c r="E3" s="155" t="s">
        <v>453</v>
      </c>
    </row>
    <row r="4" spans="1:5" s="4" customFormat="1" ht="51.75" thickBot="1" x14ac:dyDescent="0.3">
      <c r="A4" s="158" t="s">
        <v>477</v>
      </c>
      <c r="B4" s="89" t="s">
        <v>56</v>
      </c>
      <c r="C4" s="89" t="s">
        <v>321</v>
      </c>
      <c r="D4" s="89" t="s">
        <v>211</v>
      </c>
      <c r="E4" s="155" t="s">
        <v>429</v>
      </c>
    </row>
    <row r="5" spans="1:5" s="4" customFormat="1" ht="51.75" thickBot="1" x14ac:dyDescent="0.3">
      <c r="A5" s="158" t="s">
        <v>476</v>
      </c>
      <c r="B5" s="89" t="s">
        <v>21</v>
      </c>
      <c r="C5" s="89" t="s">
        <v>318</v>
      </c>
      <c r="D5" s="89" t="s">
        <v>211</v>
      </c>
      <c r="E5" s="155" t="s">
        <v>428</v>
      </c>
    </row>
    <row r="6" spans="1:5" s="4" customFormat="1" ht="39" thickBot="1" x14ac:dyDescent="0.3">
      <c r="A6" s="158" t="s">
        <v>483</v>
      </c>
      <c r="B6" s="89" t="s">
        <v>21</v>
      </c>
      <c r="C6" s="89" t="s">
        <v>320</v>
      </c>
      <c r="D6" s="89" t="s">
        <v>211</v>
      </c>
      <c r="E6" s="155" t="s">
        <v>431</v>
      </c>
    </row>
    <row r="7" spans="1:5" s="4" customFormat="1" ht="39" thickBot="1" x14ac:dyDescent="0.3">
      <c r="A7" s="158" t="s">
        <v>481</v>
      </c>
      <c r="B7" s="89" t="s">
        <v>52</v>
      </c>
      <c r="C7" s="89" t="s">
        <v>320</v>
      </c>
      <c r="D7" s="89" t="s">
        <v>211</v>
      </c>
      <c r="E7" s="155" t="s">
        <v>454</v>
      </c>
    </row>
    <row r="8" spans="1:5" s="4" customFormat="1" ht="15.75" thickBot="1" x14ac:dyDescent="0.3">
      <c r="A8" s="158" t="s">
        <v>462</v>
      </c>
      <c r="B8" s="89" t="s">
        <v>7</v>
      </c>
      <c r="C8" s="89" t="s">
        <v>332</v>
      </c>
      <c r="D8" s="89" t="s">
        <v>211</v>
      </c>
      <c r="E8" s="156" t="s">
        <v>451</v>
      </c>
    </row>
    <row r="9" spans="1:5" s="4" customFormat="1" ht="51.75" thickBot="1" x14ac:dyDescent="0.3">
      <c r="A9" s="158" t="s">
        <v>481</v>
      </c>
      <c r="B9" s="89" t="s">
        <v>21</v>
      </c>
      <c r="C9" s="89" t="s">
        <v>321</v>
      </c>
      <c r="D9" s="89" t="s">
        <v>211</v>
      </c>
      <c r="E9" s="155" t="s">
        <v>452</v>
      </c>
    </row>
    <row r="10" spans="1:5" s="4" customFormat="1" ht="26.25" thickBot="1" x14ac:dyDescent="0.3">
      <c r="A10" s="158" t="s">
        <v>476</v>
      </c>
      <c r="B10" s="89" t="s">
        <v>56</v>
      </c>
      <c r="C10" s="89" t="s">
        <v>320</v>
      </c>
      <c r="D10" s="89" t="s">
        <v>211</v>
      </c>
      <c r="E10" s="155" t="s">
        <v>432</v>
      </c>
    </row>
    <row r="11" spans="1:5" s="4" customFormat="1" ht="24" customHeight="1" thickBot="1" x14ac:dyDescent="0.3">
      <c r="A11" s="158" t="s">
        <v>481</v>
      </c>
      <c r="B11" s="89" t="s">
        <v>7</v>
      </c>
      <c r="C11" s="89" t="s">
        <v>318</v>
      </c>
      <c r="D11" s="89" t="s">
        <v>231</v>
      </c>
      <c r="E11" s="155" t="s">
        <v>434</v>
      </c>
    </row>
    <row r="12" spans="1:5" s="4" customFormat="1" ht="13.5" thickBot="1" x14ac:dyDescent="0.3">
      <c r="A12" s="163" t="s">
        <v>465</v>
      </c>
      <c r="B12" s="89" t="s">
        <v>7</v>
      </c>
      <c r="C12" s="89" t="s">
        <v>318</v>
      </c>
      <c r="D12" s="89" t="s">
        <v>212</v>
      </c>
      <c r="E12" s="155" t="s">
        <v>433</v>
      </c>
    </row>
    <row r="13" spans="1:5" s="4" customFormat="1" ht="13.5" thickBot="1" x14ac:dyDescent="0.3">
      <c r="A13" s="163" t="s">
        <v>465</v>
      </c>
      <c r="B13" s="89" t="s">
        <v>21</v>
      </c>
      <c r="C13" s="89" t="s">
        <v>318</v>
      </c>
      <c r="D13" s="89" t="s">
        <v>212</v>
      </c>
      <c r="E13" s="155" t="s">
        <v>433</v>
      </c>
    </row>
    <row r="14" spans="1:5" s="4" customFormat="1" ht="77.25" thickBot="1" x14ac:dyDescent="0.3">
      <c r="A14" s="158" t="s">
        <v>476</v>
      </c>
      <c r="B14" s="89" t="s">
        <v>52</v>
      </c>
      <c r="C14" s="89" t="s">
        <v>319</v>
      </c>
      <c r="D14" s="89" t="s">
        <v>212</v>
      </c>
      <c r="E14" s="155" t="s">
        <v>435</v>
      </c>
    </row>
    <row r="15" spans="1:5" s="4" customFormat="1" ht="26.25" thickBot="1" x14ac:dyDescent="0.3">
      <c r="A15" s="158" t="s">
        <v>477</v>
      </c>
      <c r="B15" s="89" t="s">
        <v>21</v>
      </c>
      <c r="C15" s="89" t="s">
        <v>321</v>
      </c>
      <c r="D15" s="89" t="s">
        <v>212</v>
      </c>
      <c r="E15" s="155" t="s">
        <v>436</v>
      </c>
    </row>
    <row r="16" spans="1:5" s="4" customFormat="1" ht="26.25" thickBot="1" x14ac:dyDescent="0.3">
      <c r="A16" s="158" t="s">
        <v>484</v>
      </c>
      <c r="B16" s="89" t="s">
        <v>79</v>
      </c>
      <c r="C16" s="89" t="s">
        <v>318</v>
      </c>
      <c r="D16" s="89" t="s">
        <v>212</v>
      </c>
      <c r="E16" s="155" t="s">
        <v>455</v>
      </c>
    </row>
    <row r="17" spans="1:5" s="4" customFormat="1" ht="39" thickBot="1" x14ac:dyDescent="0.3">
      <c r="A17" s="158" t="s">
        <v>476</v>
      </c>
      <c r="B17" s="89" t="s">
        <v>7</v>
      </c>
      <c r="C17" s="89" t="s">
        <v>318</v>
      </c>
      <c r="D17" s="89" t="s">
        <v>212</v>
      </c>
      <c r="E17" s="155" t="s">
        <v>437</v>
      </c>
    </row>
    <row r="18" spans="1:5" s="4" customFormat="1" ht="51.75" thickBot="1" x14ac:dyDescent="0.3">
      <c r="A18" s="158" t="s">
        <v>462</v>
      </c>
      <c r="B18" s="89" t="s">
        <v>21</v>
      </c>
      <c r="C18" s="89" t="s">
        <v>318</v>
      </c>
      <c r="D18" s="89" t="s">
        <v>212</v>
      </c>
      <c r="E18" s="155" t="s">
        <v>301</v>
      </c>
    </row>
    <row r="19" spans="1:5" s="4" customFormat="1" ht="64.5" thickBot="1" x14ac:dyDescent="0.3">
      <c r="A19" s="158" t="s">
        <v>483</v>
      </c>
      <c r="B19" s="89" t="s">
        <v>21</v>
      </c>
      <c r="C19" s="89" t="s">
        <v>321</v>
      </c>
      <c r="D19" s="89" t="s">
        <v>212</v>
      </c>
      <c r="E19" s="155" t="s">
        <v>439</v>
      </c>
    </row>
    <row r="20" spans="1:5" s="4" customFormat="1" ht="15.75" thickBot="1" x14ac:dyDescent="0.3">
      <c r="A20" s="158" t="s">
        <v>476</v>
      </c>
      <c r="B20" s="11" t="s">
        <v>52</v>
      </c>
      <c r="C20" s="89" t="s">
        <v>318</v>
      </c>
      <c r="D20" s="89" t="s">
        <v>212</v>
      </c>
      <c r="E20" s="155" t="s">
        <v>438</v>
      </c>
    </row>
    <row r="21" spans="1:5" s="4" customFormat="1" ht="15.75" thickBot="1" x14ac:dyDescent="0.3">
      <c r="A21" s="158" t="s">
        <v>484</v>
      </c>
      <c r="B21" s="89" t="s">
        <v>21</v>
      </c>
      <c r="C21" s="89" t="s">
        <v>318</v>
      </c>
      <c r="D21" s="89" t="s">
        <v>212</v>
      </c>
      <c r="E21" s="155" t="s">
        <v>444</v>
      </c>
    </row>
    <row r="22" spans="1:5" s="4" customFormat="1" ht="64.5" thickBot="1" x14ac:dyDescent="0.3">
      <c r="A22" s="158" t="s">
        <v>474</v>
      </c>
      <c r="B22" s="89" t="s">
        <v>56</v>
      </c>
      <c r="C22" s="89" t="s">
        <v>320</v>
      </c>
      <c r="D22" s="89" t="s">
        <v>212</v>
      </c>
      <c r="E22" s="157" t="s">
        <v>443</v>
      </c>
    </row>
    <row r="23" spans="1:5" s="4" customFormat="1" ht="39" thickBot="1" x14ac:dyDescent="0.3">
      <c r="A23" s="158" t="s">
        <v>462</v>
      </c>
      <c r="B23" s="89" t="s">
        <v>56</v>
      </c>
      <c r="C23" s="89" t="s">
        <v>318</v>
      </c>
      <c r="D23" s="89" t="s">
        <v>212</v>
      </c>
      <c r="E23" s="155" t="s">
        <v>442</v>
      </c>
    </row>
    <row r="24" spans="1:5" s="97" customFormat="1" ht="39" thickBot="1" x14ac:dyDescent="0.3">
      <c r="A24" s="158" t="s">
        <v>483</v>
      </c>
      <c r="B24" s="89" t="s">
        <v>56</v>
      </c>
      <c r="C24" s="89" t="s">
        <v>328</v>
      </c>
      <c r="D24" s="89" t="s">
        <v>488</v>
      </c>
      <c r="E24" s="155" t="s">
        <v>441</v>
      </c>
    </row>
    <row r="25" spans="1:5" s="4" customFormat="1" ht="26.25" thickBot="1" x14ac:dyDescent="0.3">
      <c r="A25" s="158" t="s">
        <v>478</v>
      </c>
      <c r="B25" s="103" t="s">
        <v>7</v>
      </c>
      <c r="C25" s="89" t="s">
        <v>318</v>
      </c>
      <c r="D25" s="89" t="s">
        <v>490</v>
      </c>
      <c r="E25" s="155" t="s">
        <v>440</v>
      </c>
    </row>
    <row r="26" spans="1:5" s="4" customFormat="1" ht="26.25" thickBot="1" x14ac:dyDescent="0.3">
      <c r="A26" s="158" t="s">
        <v>478</v>
      </c>
      <c r="B26" s="89" t="s">
        <v>21</v>
      </c>
      <c r="C26" s="89" t="s">
        <v>318</v>
      </c>
      <c r="D26" s="11" t="s">
        <v>491</v>
      </c>
      <c r="E26" s="155" t="s">
        <v>447</v>
      </c>
    </row>
    <row r="27" spans="1:5" s="4" customFormat="1" ht="90" thickBot="1" x14ac:dyDescent="0.3">
      <c r="A27" s="158" t="s">
        <v>481</v>
      </c>
      <c r="B27" s="89" t="s">
        <v>7</v>
      </c>
      <c r="C27" s="89" t="s">
        <v>318</v>
      </c>
      <c r="D27" s="89" t="s">
        <v>489</v>
      </c>
      <c r="E27" s="155" t="s">
        <v>446</v>
      </c>
    </row>
    <row r="28" spans="1:5" s="4" customFormat="1" ht="102.75" thickBot="1" x14ac:dyDescent="0.3">
      <c r="A28" s="158" t="s">
        <v>481</v>
      </c>
      <c r="B28" s="89" t="s">
        <v>21</v>
      </c>
      <c r="C28" s="89" t="s">
        <v>318</v>
      </c>
      <c r="D28" s="89" t="s">
        <v>492</v>
      </c>
      <c r="E28" s="155" t="s">
        <v>445</v>
      </c>
    </row>
    <row r="29" spans="1:5" s="4" customFormat="1" ht="39" thickBot="1" x14ac:dyDescent="0.3">
      <c r="A29" s="158" t="s">
        <v>478</v>
      </c>
      <c r="B29" s="89" t="s">
        <v>40</v>
      </c>
      <c r="C29" s="89" t="s">
        <v>332</v>
      </c>
      <c r="D29" s="89" t="s">
        <v>493</v>
      </c>
      <c r="E29" s="155" t="s">
        <v>448</v>
      </c>
    </row>
    <row r="30" spans="1:5" s="4" customFormat="1" ht="64.5" thickBot="1" x14ac:dyDescent="0.3">
      <c r="A30" s="158" t="s">
        <v>484</v>
      </c>
      <c r="B30" s="89" t="s">
        <v>21</v>
      </c>
      <c r="C30" s="89" t="s">
        <v>318</v>
      </c>
      <c r="D30" s="89" t="s">
        <v>237</v>
      </c>
      <c r="E30" s="155" t="s">
        <v>449</v>
      </c>
    </row>
    <row r="31" spans="1:5" s="4" customFormat="1" ht="25.5" x14ac:dyDescent="0.25">
      <c r="A31" s="158" t="s">
        <v>462</v>
      </c>
      <c r="B31" s="89" t="s">
        <v>56</v>
      </c>
      <c r="C31" s="89" t="s">
        <v>318</v>
      </c>
      <c r="D31" s="89" t="s">
        <v>237</v>
      </c>
      <c r="E31" s="251" t="s">
        <v>450</v>
      </c>
    </row>
    <row r="32" spans="1:5" s="4" customFormat="1" ht="76.5" x14ac:dyDescent="0.25">
      <c r="A32" s="158" t="s">
        <v>462</v>
      </c>
      <c r="B32" s="89" t="s">
        <v>52</v>
      </c>
      <c r="C32" s="89" t="s">
        <v>318</v>
      </c>
      <c r="D32" s="89" t="s">
        <v>237</v>
      </c>
      <c r="E32" s="89" t="s">
        <v>526</v>
      </c>
    </row>
    <row r="33" s="4" customFormat="1" x14ac:dyDescent="0.25"/>
    <row r="34" s="4" customFormat="1" x14ac:dyDescent="0.25"/>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91697-F07B-4B0F-9022-D92A3BA9DA9D}">
  <sheetPr filterMode="1"/>
  <dimension ref="A1:AH35"/>
  <sheetViews>
    <sheetView topLeftCell="I1" zoomScale="85" zoomScaleNormal="85" workbookViewId="0">
      <pane ySplit="1" topLeftCell="A2" activePane="bottomLeft" state="frozen"/>
      <selection pane="bottomLeft" activeCell="P20" sqref="P20"/>
    </sheetView>
  </sheetViews>
  <sheetFormatPr defaultRowHeight="15" x14ac:dyDescent="0.25"/>
  <cols>
    <col min="3" max="3" width="11.7109375" customWidth="1"/>
    <col min="4" max="4" width="18.7109375" bestFit="1" customWidth="1"/>
    <col min="5" max="5" width="18.7109375" customWidth="1"/>
    <col min="6" max="6" width="33.85546875" bestFit="1" customWidth="1"/>
    <col min="7" max="7" width="24.85546875" bestFit="1" customWidth="1"/>
    <col min="8" max="8" width="41.85546875" customWidth="1"/>
    <col min="9" max="9" width="31" customWidth="1"/>
    <col min="10" max="10" width="21.5703125" bestFit="1" customWidth="1"/>
    <col min="11" max="11" width="53.85546875" customWidth="1"/>
    <col min="12" max="12" width="26.85546875" customWidth="1"/>
    <col min="13" max="13" width="35.5703125" customWidth="1"/>
    <col min="14" max="15" width="22.7109375" customWidth="1"/>
    <col min="16" max="16" width="13.140625" customWidth="1"/>
    <col min="17" max="17" width="45.28515625" customWidth="1"/>
    <col min="18" max="18" width="13" customWidth="1"/>
    <col min="19" max="19" width="12.28515625" customWidth="1"/>
    <col min="20" max="20" width="12.140625" customWidth="1"/>
    <col min="21" max="21" width="27.140625" customWidth="1"/>
    <col min="22" max="22" width="39.85546875" customWidth="1"/>
    <col min="23" max="23" width="18.7109375" bestFit="1" customWidth="1"/>
    <col min="24" max="24" width="18.5703125" bestFit="1" customWidth="1"/>
    <col min="25" max="25" width="18.7109375" bestFit="1" customWidth="1"/>
    <col min="26" max="26" width="12.85546875" bestFit="1" customWidth="1"/>
    <col min="27" max="27" width="17.85546875" bestFit="1" customWidth="1"/>
    <col min="28" max="28" width="23.7109375" customWidth="1"/>
    <col min="29" max="29" width="19.140625" customWidth="1"/>
    <col min="30" max="30" width="31" customWidth="1"/>
    <col min="31" max="31" width="126.42578125" customWidth="1"/>
    <col min="32" max="32" width="14.85546875" bestFit="1" customWidth="1"/>
    <col min="33" max="33" width="19" bestFit="1" customWidth="1"/>
    <col min="34" max="34" width="28.85546875" bestFit="1" customWidth="1"/>
  </cols>
  <sheetData>
    <row r="1" spans="1:34" ht="25.5" x14ac:dyDescent="0.25">
      <c r="B1" s="104" t="s">
        <v>163</v>
      </c>
      <c r="C1" s="104" t="s">
        <v>162</v>
      </c>
      <c r="D1" s="104" t="s">
        <v>161</v>
      </c>
      <c r="E1" s="104"/>
      <c r="F1" s="104" t="s">
        <v>160</v>
      </c>
      <c r="G1" s="104" t="s">
        <v>159</v>
      </c>
      <c r="H1" s="104" t="s">
        <v>158</v>
      </c>
      <c r="I1" s="104" t="s">
        <v>157</v>
      </c>
      <c r="J1" s="129" t="s">
        <v>317</v>
      </c>
      <c r="K1" s="104" t="s">
        <v>156</v>
      </c>
      <c r="L1" s="85" t="s">
        <v>322</v>
      </c>
      <c r="M1" s="104" t="s">
        <v>155</v>
      </c>
      <c r="N1" s="104" t="s">
        <v>154</v>
      </c>
      <c r="O1" s="104" t="s">
        <v>0</v>
      </c>
      <c r="P1" s="104" t="s">
        <v>684</v>
      </c>
      <c r="Q1" s="104" t="s">
        <v>153</v>
      </c>
      <c r="R1" s="104" t="s">
        <v>152</v>
      </c>
      <c r="S1" s="104" t="s">
        <v>151</v>
      </c>
      <c r="T1" s="104" t="s">
        <v>150</v>
      </c>
      <c r="U1" s="104" t="s">
        <v>149</v>
      </c>
      <c r="V1" s="104" t="s">
        <v>148</v>
      </c>
      <c r="W1" s="104" t="s">
        <v>147</v>
      </c>
      <c r="X1" s="104" t="s">
        <v>146</v>
      </c>
      <c r="Y1" s="104" t="s">
        <v>145</v>
      </c>
      <c r="Z1" s="104" t="s">
        <v>144</v>
      </c>
      <c r="AA1" s="104" t="s">
        <v>143</v>
      </c>
      <c r="AB1" s="164" t="s">
        <v>168</v>
      </c>
      <c r="AC1" s="168" t="s">
        <v>338</v>
      </c>
      <c r="AD1" s="340" t="s">
        <v>338</v>
      </c>
      <c r="AE1" s="341" t="s">
        <v>285</v>
      </c>
      <c r="AF1" s="165" t="s">
        <v>427</v>
      </c>
      <c r="AG1" s="166" t="s">
        <v>482</v>
      </c>
      <c r="AH1" s="167" t="s">
        <v>480</v>
      </c>
    </row>
    <row r="2" spans="1:34" ht="180" x14ac:dyDescent="0.25">
      <c r="A2">
        <v>7</v>
      </c>
      <c r="B2" t="s">
        <v>698</v>
      </c>
      <c r="C2" s="299">
        <v>67.328767123287676</v>
      </c>
      <c r="D2" s="19" t="s">
        <v>335</v>
      </c>
      <c r="E2" s="19" t="s">
        <v>335</v>
      </c>
      <c r="F2" t="s">
        <v>6</v>
      </c>
      <c r="G2" t="s">
        <v>594</v>
      </c>
      <c r="H2" t="s">
        <v>610</v>
      </c>
      <c r="I2" t="s">
        <v>557</v>
      </c>
      <c r="J2" t="s">
        <v>321</v>
      </c>
      <c r="K2" t="s">
        <v>558</v>
      </c>
      <c r="L2" t="s">
        <v>597</v>
      </c>
      <c r="M2" t="s">
        <v>611</v>
      </c>
      <c r="O2" t="s">
        <v>267</v>
      </c>
      <c r="P2">
        <v>2</v>
      </c>
      <c r="Q2" t="s">
        <v>611</v>
      </c>
      <c r="T2">
        <v>1</v>
      </c>
      <c r="U2">
        <v>1</v>
      </c>
      <c r="V2">
        <v>1</v>
      </c>
      <c r="W2">
        <v>1</v>
      </c>
      <c r="Y2">
        <v>1</v>
      </c>
      <c r="AC2" s="338" t="s">
        <v>713</v>
      </c>
      <c r="AD2" t="s">
        <v>611</v>
      </c>
      <c r="AE2" s="300" t="s">
        <v>559</v>
      </c>
      <c r="AH2" t="s">
        <v>671</v>
      </c>
    </row>
    <row r="3" spans="1:34" ht="45" x14ac:dyDescent="0.25">
      <c r="A3">
        <v>8</v>
      </c>
      <c r="B3" t="s">
        <v>560</v>
      </c>
      <c r="C3" s="299">
        <v>59.123287671232873</v>
      </c>
      <c r="D3" s="19" t="s">
        <v>21</v>
      </c>
      <c r="E3" s="19" t="s">
        <v>21</v>
      </c>
      <c r="F3" t="s">
        <v>6</v>
      </c>
      <c r="G3" t="s">
        <v>594</v>
      </c>
      <c r="H3" t="s">
        <v>614</v>
      </c>
      <c r="I3" t="s">
        <v>591</v>
      </c>
      <c r="J3" t="s">
        <v>318</v>
      </c>
      <c r="K3" t="s">
        <v>561</v>
      </c>
      <c r="L3" t="s">
        <v>599</v>
      </c>
      <c r="M3" t="s">
        <v>178</v>
      </c>
      <c r="N3">
        <v>6</v>
      </c>
      <c r="O3" t="s">
        <v>257</v>
      </c>
      <c r="P3">
        <v>2</v>
      </c>
      <c r="Q3" t="s">
        <v>178</v>
      </c>
      <c r="T3">
        <v>0</v>
      </c>
      <c r="W3">
        <v>1</v>
      </c>
      <c r="X3">
        <v>1</v>
      </c>
      <c r="AC3" s="338" t="s">
        <v>719</v>
      </c>
      <c r="AD3" t="s">
        <v>178</v>
      </c>
      <c r="AE3" s="300" t="s">
        <v>562</v>
      </c>
      <c r="AH3" t="s">
        <v>671</v>
      </c>
    </row>
    <row r="4" spans="1:34" ht="45" x14ac:dyDescent="0.25">
      <c r="A4">
        <v>9</v>
      </c>
      <c r="B4" t="s">
        <v>29</v>
      </c>
      <c r="C4" s="299">
        <v>59.178082191780824</v>
      </c>
      <c r="D4" s="19" t="s">
        <v>21</v>
      </c>
      <c r="E4" s="19" t="s">
        <v>21</v>
      </c>
      <c r="F4" t="s">
        <v>6</v>
      </c>
      <c r="G4" t="s">
        <v>594</v>
      </c>
      <c r="H4" t="s">
        <v>615</v>
      </c>
      <c r="I4" t="s">
        <v>591</v>
      </c>
      <c r="J4" t="s">
        <v>318</v>
      </c>
      <c r="K4" t="s">
        <v>31</v>
      </c>
      <c r="L4" t="s">
        <v>325</v>
      </c>
      <c r="M4" t="s">
        <v>178</v>
      </c>
      <c r="N4">
        <v>1</v>
      </c>
      <c r="O4" t="s">
        <v>257</v>
      </c>
      <c r="P4">
        <v>2</v>
      </c>
      <c r="Q4" t="s">
        <v>178</v>
      </c>
      <c r="T4">
        <v>1</v>
      </c>
      <c r="U4">
        <v>1</v>
      </c>
      <c r="AC4" s="338"/>
      <c r="AD4" t="s">
        <v>178</v>
      </c>
      <c r="AE4" s="300" t="s">
        <v>563</v>
      </c>
      <c r="AH4" t="s">
        <v>635</v>
      </c>
    </row>
    <row r="5" spans="1:34" ht="105" x14ac:dyDescent="0.25">
      <c r="A5">
        <v>1</v>
      </c>
      <c r="B5" t="s">
        <v>699</v>
      </c>
      <c r="C5" s="299">
        <v>56.536986301369865</v>
      </c>
      <c r="D5" s="19" t="s">
        <v>21</v>
      </c>
      <c r="E5" s="19" t="s">
        <v>21</v>
      </c>
      <c r="F5" t="s">
        <v>6</v>
      </c>
      <c r="G5" t="s">
        <v>596</v>
      </c>
      <c r="H5" t="s">
        <v>604</v>
      </c>
      <c r="I5" t="s">
        <v>539</v>
      </c>
      <c r="J5" t="s">
        <v>626</v>
      </c>
      <c r="K5" t="s">
        <v>602</v>
      </c>
      <c r="L5" t="s">
        <v>324</v>
      </c>
      <c r="M5" t="s">
        <v>642</v>
      </c>
      <c r="N5">
        <v>5</v>
      </c>
      <c r="O5" t="s">
        <v>265</v>
      </c>
      <c r="P5">
        <v>3</v>
      </c>
      <c r="Q5" t="s">
        <v>603</v>
      </c>
      <c r="T5">
        <v>0</v>
      </c>
      <c r="U5">
        <v>1</v>
      </c>
      <c r="Y5">
        <v>1</v>
      </c>
      <c r="Z5">
        <v>1</v>
      </c>
      <c r="AC5" s="338" t="s">
        <v>714</v>
      </c>
      <c r="AD5" t="s">
        <v>642</v>
      </c>
      <c r="AE5" s="300" t="s">
        <v>540</v>
      </c>
      <c r="AH5" t="s">
        <v>631</v>
      </c>
    </row>
    <row r="6" spans="1:34" ht="30" hidden="1" x14ac:dyDescent="0.25">
      <c r="A6">
        <v>19</v>
      </c>
      <c r="B6" s="342" t="s">
        <v>694</v>
      </c>
      <c r="C6" s="299">
        <v>38</v>
      </c>
      <c r="D6" s="19" t="s">
        <v>52</v>
      </c>
      <c r="E6" s="19" t="s">
        <v>52</v>
      </c>
      <c r="F6" t="s">
        <v>6</v>
      </c>
      <c r="G6" t="s">
        <v>594</v>
      </c>
      <c r="H6" t="s">
        <v>640</v>
      </c>
      <c r="I6" t="s">
        <v>545</v>
      </c>
      <c r="J6" t="s">
        <v>318</v>
      </c>
      <c r="K6" t="s">
        <v>638</v>
      </c>
      <c r="L6" t="s">
        <v>601</v>
      </c>
      <c r="M6" t="s">
        <v>641</v>
      </c>
      <c r="Q6" t="s">
        <v>641</v>
      </c>
      <c r="T6">
        <v>1</v>
      </c>
      <c r="W6">
        <v>1</v>
      </c>
      <c r="X6">
        <v>1</v>
      </c>
      <c r="Y6">
        <v>1</v>
      </c>
      <c r="AC6" s="338" t="s">
        <v>709</v>
      </c>
      <c r="AD6" t="s">
        <v>641</v>
      </c>
      <c r="AE6" s="308" t="s">
        <v>669</v>
      </c>
      <c r="AH6" t="s">
        <v>632</v>
      </c>
    </row>
    <row r="7" spans="1:34" hidden="1" x14ac:dyDescent="0.25">
      <c r="A7">
        <v>21</v>
      </c>
      <c r="B7" t="s">
        <v>695</v>
      </c>
      <c r="C7">
        <v>59</v>
      </c>
      <c r="D7" s="19" t="s">
        <v>21</v>
      </c>
      <c r="E7" s="19" t="s">
        <v>679</v>
      </c>
      <c r="F7" t="s">
        <v>6</v>
      </c>
      <c r="G7" t="s">
        <v>594</v>
      </c>
      <c r="H7" t="s">
        <v>653</v>
      </c>
      <c r="I7" t="s">
        <v>50</v>
      </c>
      <c r="J7" t="s">
        <v>318</v>
      </c>
      <c r="K7" t="s">
        <v>643</v>
      </c>
      <c r="L7" t="s">
        <v>655</v>
      </c>
      <c r="M7" t="s">
        <v>656</v>
      </c>
      <c r="N7">
        <v>17</v>
      </c>
      <c r="Q7" t="s">
        <v>657</v>
      </c>
      <c r="R7">
        <v>1</v>
      </c>
      <c r="T7" s="107">
        <v>0</v>
      </c>
      <c r="W7" s="107">
        <v>1</v>
      </c>
      <c r="AB7" s="304" t="s">
        <v>644</v>
      </c>
      <c r="AC7" s="338"/>
      <c r="AD7" t="s">
        <v>656</v>
      </c>
      <c r="AE7" s="300" t="s">
        <v>661</v>
      </c>
      <c r="AH7" t="s">
        <v>670</v>
      </c>
    </row>
    <row r="8" spans="1:34" ht="105" x14ac:dyDescent="0.25">
      <c r="A8">
        <v>2</v>
      </c>
      <c r="B8" t="s">
        <v>541</v>
      </c>
      <c r="C8" s="299">
        <v>77.731506849315068</v>
      </c>
      <c r="D8" s="19" t="s">
        <v>195</v>
      </c>
      <c r="E8" s="19" t="s">
        <v>336</v>
      </c>
      <c r="F8" t="s">
        <v>6</v>
      </c>
      <c r="G8" t="s">
        <v>594</v>
      </c>
      <c r="H8" t="s">
        <v>605</v>
      </c>
      <c r="I8" t="s">
        <v>542</v>
      </c>
      <c r="J8" t="s">
        <v>320</v>
      </c>
      <c r="K8" t="s">
        <v>543</v>
      </c>
      <c r="L8" t="s">
        <v>597</v>
      </c>
      <c r="M8" t="s">
        <v>606</v>
      </c>
      <c r="N8">
        <v>5</v>
      </c>
      <c r="O8" t="s">
        <v>250</v>
      </c>
      <c r="P8">
        <v>3</v>
      </c>
      <c r="Q8" t="s">
        <v>620</v>
      </c>
      <c r="T8">
        <v>1</v>
      </c>
      <c r="V8">
        <v>1</v>
      </c>
      <c r="X8">
        <v>1</v>
      </c>
      <c r="AC8" s="338" t="s">
        <v>708</v>
      </c>
      <c r="AD8" t="s">
        <v>606</v>
      </c>
      <c r="AE8" s="300" t="s">
        <v>544</v>
      </c>
      <c r="AH8" t="s">
        <v>632</v>
      </c>
    </row>
    <row r="9" spans="1:34" hidden="1" x14ac:dyDescent="0.25">
      <c r="A9">
        <v>22</v>
      </c>
      <c r="B9" t="s">
        <v>696</v>
      </c>
      <c r="C9">
        <v>37</v>
      </c>
      <c r="D9" s="19" t="s">
        <v>52</v>
      </c>
      <c r="E9" s="19" t="s">
        <v>677</v>
      </c>
      <c r="F9" t="s">
        <v>6</v>
      </c>
      <c r="G9" t="s">
        <v>594</v>
      </c>
      <c r="H9" t="s">
        <v>645</v>
      </c>
      <c r="I9" t="s">
        <v>50</v>
      </c>
      <c r="J9" t="s">
        <v>318</v>
      </c>
      <c r="K9" t="s">
        <v>643</v>
      </c>
      <c r="L9" t="s">
        <v>655</v>
      </c>
      <c r="M9" t="s">
        <v>656</v>
      </c>
      <c r="N9">
        <v>17</v>
      </c>
      <c r="Q9" t="s">
        <v>658</v>
      </c>
      <c r="R9">
        <v>1</v>
      </c>
      <c r="T9" s="107">
        <v>0</v>
      </c>
      <c r="W9" s="107">
        <v>1</v>
      </c>
      <c r="AB9" s="304" t="s">
        <v>646</v>
      </c>
      <c r="AC9" s="338"/>
      <c r="AD9" t="s">
        <v>656</v>
      </c>
      <c r="AE9" s="300" t="s">
        <v>661</v>
      </c>
      <c r="AH9" t="s">
        <v>670</v>
      </c>
    </row>
    <row r="10" spans="1:34" ht="45" x14ac:dyDescent="0.25">
      <c r="A10">
        <v>6</v>
      </c>
      <c r="B10" t="s">
        <v>706</v>
      </c>
      <c r="C10" s="299">
        <v>51.123287671232873</v>
      </c>
      <c r="D10" s="19" t="s">
        <v>21</v>
      </c>
      <c r="E10" s="19" t="s">
        <v>21</v>
      </c>
      <c r="F10" t="s">
        <v>6</v>
      </c>
      <c r="G10" t="s">
        <v>594</v>
      </c>
      <c r="H10" t="s">
        <v>607</v>
      </c>
      <c r="I10" t="s">
        <v>19</v>
      </c>
      <c r="J10" t="s">
        <v>318</v>
      </c>
      <c r="K10" t="s">
        <v>67</v>
      </c>
      <c r="L10" t="s">
        <v>324</v>
      </c>
      <c r="M10" t="s">
        <v>642</v>
      </c>
      <c r="N10">
        <v>3</v>
      </c>
      <c r="O10" t="s">
        <v>267</v>
      </c>
      <c r="P10">
        <v>3</v>
      </c>
      <c r="Q10" t="s">
        <v>612</v>
      </c>
      <c r="T10">
        <v>1</v>
      </c>
      <c r="U10">
        <v>1</v>
      </c>
      <c r="W10">
        <v>1</v>
      </c>
      <c r="AC10" s="338" t="s">
        <v>722</v>
      </c>
      <c r="AD10" t="s">
        <v>642</v>
      </c>
      <c r="AE10" s="300" t="s">
        <v>556</v>
      </c>
      <c r="AH10" t="s">
        <v>634</v>
      </c>
    </row>
    <row r="11" spans="1:34" ht="45" x14ac:dyDescent="0.25">
      <c r="A11">
        <v>3</v>
      </c>
      <c r="B11" t="s">
        <v>705</v>
      </c>
      <c r="C11" s="299">
        <v>57.852054794520548</v>
      </c>
      <c r="D11" s="19" t="s">
        <v>21</v>
      </c>
      <c r="E11" s="19" t="s">
        <v>21</v>
      </c>
      <c r="F11" t="s">
        <v>6</v>
      </c>
      <c r="G11" t="s">
        <v>595</v>
      </c>
      <c r="H11" t="s">
        <v>607</v>
      </c>
      <c r="I11" t="s">
        <v>622</v>
      </c>
      <c r="J11" t="s">
        <v>318</v>
      </c>
      <c r="K11" t="s">
        <v>3</v>
      </c>
      <c r="L11" t="s">
        <v>324</v>
      </c>
      <c r="M11" t="s">
        <v>547</v>
      </c>
      <c r="N11">
        <v>5</v>
      </c>
      <c r="O11" t="s">
        <v>271</v>
      </c>
      <c r="P11">
        <v>4</v>
      </c>
      <c r="Q11" t="s">
        <v>547</v>
      </c>
      <c r="T11">
        <v>1</v>
      </c>
      <c r="U11">
        <v>1</v>
      </c>
      <c r="V11">
        <v>1</v>
      </c>
      <c r="X11">
        <v>1</v>
      </c>
      <c r="Y11">
        <v>1</v>
      </c>
      <c r="AC11" s="338" t="s">
        <v>2</v>
      </c>
      <c r="AD11" t="s">
        <v>642</v>
      </c>
      <c r="AE11" s="300" t="s">
        <v>621</v>
      </c>
      <c r="AH11" t="s">
        <v>632</v>
      </c>
    </row>
    <row r="12" spans="1:34" hidden="1" x14ac:dyDescent="0.25">
      <c r="A12">
        <v>24</v>
      </c>
      <c r="B12" t="s">
        <v>697</v>
      </c>
      <c r="C12">
        <v>36</v>
      </c>
      <c r="D12" s="19" t="s">
        <v>52</v>
      </c>
      <c r="E12" s="19" t="s">
        <v>677</v>
      </c>
      <c r="F12" t="s">
        <v>6</v>
      </c>
      <c r="G12" t="s">
        <v>594</v>
      </c>
      <c r="H12" t="s">
        <v>654</v>
      </c>
      <c r="I12" t="s">
        <v>50</v>
      </c>
      <c r="J12" t="s">
        <v>318</v>
      </c>
      <c r="K12" t="s">
        <v>643</v>
      </c>
      <c r="L12" t="s">
        <v>655</v>
      </c>
      <c r="M12" t="s">
        <v>656</v>
      </c>
      <c r="N12">
        <v>17</v>
      </c>
      <c r="Q12" t="s">
        <v>617</v>
      </c>
      <c r="R12">
        <v>3</v>
      </c>
      <c r="T12" s="107">
        <v>0</v>
      </c>
      <c r="W12" s="107">
        <v>1</v>
      </c>
      <c r="AB12" s="304" t="s">
        <v>650</v>
      </c>
      <c r="AC12" s="338"/>
      <c r="AD12" t="s">
        <v>656</v>
      </c>
      <c r="AE12" s="300" t="s">
        <v>661</v>
      </c>
      <c r="AH12" t="s">
        <v>670</v>
      </c>
    </row>
    <row r="13" spans="1:34" ht="30" x14ac:dyDescent="0.25">
      <c r="A13">
        <v>4</v>
      </c>
      <c r="B13" t="s">
        <v>549</v>
      </c>
      <c r="C13" s="299">
        <v>44.495890410958907</v>
      </c>
      <c r="D13" s="19" t="s">
        <v>52</v>
      </c>
      <c r="E13" s="19" t="s">
        <v>52</v>
      </c>
      <c r="F13" t="s">
        <v>6</v>
      </c>
      <c r="G13" t="s">
        <v>594</v>
      </c>
      <c r="H13" t="s">
        <v>608</v>
      </c>
      <c r="I13" t="s">
        <v>550</v>
      </c>
      <c r="J13" t="s">
        <v>321</v>
      </c>
      <c r="K13" t="s">
        <v>551</v>
      </c>
      <c r="L13" t="s">
        <v>324</v>
      </c>
      <c r="M13" t="s">
        <v>547</v>
      </c>
      <c r="N13">
        <v>5</v>
      </c>
      <c r="O13" t="s">
        <v>263</v>
      </c>
      <c r="P13">
        <v>5</v>
      </c>
      <c r="Q13" t="s">
        <v>613</v>
      </c>
      <c r="T13">
        <v>1</v>
      </c>
      <c r="U13">
        <v>1</v>
      </c>
      <c r="Y13">
        <v>1</v>
      </c>
      <c r="Z13">
        <v>1</v>
      </c>
      <c r="AC13" s="338" t="s">
        <v>721</v>
      </c>
      <c r="AD13" t="s">
        <v>642</v>
      </c>
      <c r="AE13" s="300" t="s">
        <v>552</v>
      </c>
      <c r="AH13" t="s">
        <v>631</v>
      </c>
    </row>
    <row r="14" spans="1:34" ht="30" x14ac:dyDescent="0.25">
      <c r="A14" s="344">
        <v>11</v>
      </c>
      <c r="B14" s="344" t="s">
        <v>566</v>
      </c>
      <c r="C14" s="345">
        <v>41.449315068493149</v>
      </c>
      <c r="D14" s="346" t="s">
        <v>7</v>
      </c>
      <c r="E14" s="346" t="s">
        <v>7</v>
      </c>
      <c r="F14" s="344" t="s">
        <v>6</v>
      </c>
      <c r="G14" s="344" t="s">
        <v>567</v>
      </c>
      <c r="H14" s="344" t="s">
        <v>568</v>
      </c>
      <c r="I14" s="344" t="s">
        <v>19</v>
      </c>
      <c r="J14" s="344" t="s">
        <v>318</v>
      </c>
      <c r="K14" s="344" t="s">
        <v>569</v>
      </c>
      <c r="L14" s="344" t="s">
        <v>597</v>
      </c>
      <c r="M14" s="344" t="s">
        <v>611</v>
      </c>
      <c r="N14" s="344">
        <v>3</v>
      </c>
      <c r="O14" s="344" t="s">
        <v>250</v>
      </c>
      <c r="P14" s="344">
        <v>6</v>
      </c>
      <c r="Q14" s="344" t="s">
        <v>618</v>
      </c>
      <c r="R14" s="344"/>
      <c r="S14" s="344"/>
      <c r="T14" s="344">
        <v>0</v>
      </c>
      <c r="U14" s="344">
        <v>1</v>
      </c>
      <c r="V14" s="344"/>
      <c r="W14" s="344"/>
      <c r="X14" s="344"/>
      <c r="Y14" s="344"/>
      <c r="Z14" s="344"/>
      <c r="AA14" s="344"/>
      <c r="AB14" s="344"/>
      <c r="AC14" s="347" t="s">
        <v>711</v>
      </c>
      <c r="AD14" s="344" t="s">
        <v>611</v>
      </c>
      <c r="AE14" s="348" t="s">
        <v>570</v>
      </c>
      <c r="AF14" s="344"/>
      <c r="AG14" s="344"/>
      <c r="AH14" s="344"/>
    </row>
    <row r="15" spans="1:34" ht="90" x14ac:dyDescent="0.25">
      <c r="A15">
        <v>5</v>
      </c>
      <c r="B15" t="s">
        <v>692</v>
      </c>
      <c r="C15" s="299">
        <v>53.5013698630137</v>
      </c>
      <c r="D15" s="19" t="s">
        <v>21</v>
      </c>
      <c r="E15" s="19" t="s">
        <v>21</v>
      </c>
      <c r="F15" t="s">
        <v>6</v>
      </c>
      <c r="G15" t="s">
        <v>594</v>
      </c>
      <c r="H15" t="s">
        <v>609</v>
      </c>
      <c r="I15" t="s">
        <v>590</v>
      </c>
      <c r="J15" t="s">
        <v>587</v>
      </c>
      <c r="K15" t="s">
        <v>553</v>
      </c>
      <c r="L15" t="s">
        <v>325</v>
      </c>
      <c r="M15" t="s">
        <v>178</v>
      </c>
      <c r="N15">
        <v>0</v>
      </c>
      <c r="O15" t="s">
        <v>263</v>
      </c>
      <c r="P15">
        <v>7</v>
      </c>
      <c r="Q15" t="s">
        <v>178</v>
      </c>
      <c r="T15">
        <v>0</v>
      </c>
      <c r="U15">
        <v>1</v>
      </c>
      <c r="Z15">
        <v>1</v>
      </c>
      <c r="AC15" s="338" t="s">
        <v>707</v>
      </c>
      <c r="AD15" t="s">
        <v>178</v>
      </c>
      <c r="AE15" s="300" t="s">
        <v>554</v>
      </c>
      <c r="AH15" t="s">
        <v>633</v>
      </c>
    </row>
    <row r="16" spans="1:34" ht="45" hidden="1" x14ac:dyDescent="0.25">
      <c r="A16">
        <v>23</v>
      </c>
      <c r="B16" t="s">
        <v>700</v>
      </c>
      <c r="C16">
        <v>69</v>
      </c>
      <c r="D16" s="19" t="s">
        <v>56</v>
      </c>
      <c r="E16" s="19" t="s">
        <v>336</v>
      </c>
      <c r="F16" t="s">
        <v>6</v>
      </c>
      <c r="G16" t="s">
        <v>594</v>
      </c>
      <c r="H16" t="s">
        <v>647</v>
      </c>
      <c r="I16" t="s">
        <v>50</v>
      </c>
      <c r="J16" t="s">
        <v>318</v>
      </c>
      <c r="K16" t="s">
        <v>643</v>
      </c>
      <c r="L16" t="s">
        <v>655</v>
      </c>
      <c r="M16" t="s">
        <v>656</v>
      </c>
      <c r="N16">
        <v>17</v>
      </c>
      <c r="Q16" s="300" t="s">
        <v>659</v>
      </c>
      <c r="R16">
        <v>1</v>
      </c>
      <c r="T16" s="107">
        <v>0</v>
      </c>
      <c r="W16" s="107">
        <v>1</v>
      </c>
      <c r="AB16" s="304" t="s">
        <v>648</v>
      </c>
      <c r="AC16" s="338"/>
      <c r="AD16" t="s">
        <v>656</v>
      </c>
      <c r="AE16" s="300" t="s">
        <v>661</v>
      </c>
      <c r="AH16" t="s">
        <v>670</v>
      </c>
    </row>
    <row r="17" spans="1:34" s="344" customFormat="1" ht="60" x14ac:dyDescent="0.25">
      <c r="A17">
        <v>10</v>
      </c>
      <c r="B17" t="s">
        <v>701</v>
      </c>
      <c r="C17" s="299">
        <v>78.189041095890417</v>
      </c>
      <c r="D17" s="19" t="s">
        <v>195</v>
      </c>
      <c r="E17" s="19" t="s">
        <v>336</v>
      </c>
      <c r="F17" t="s">
        <v>6</v>
      </c>
      <c r="G17" t="s">
        <v>594</v>
      </c>
      <c r="H17" t="s">
        <v>614</v>
      </c>
      <c r="I17" t="s">
        <v>27</v>
      </c>
      <c r="J17" t="s">
        <v>318</v>
      </c>
      <c r="K17" t="s">
        <v>564</v>
      </c>
      <c r="L17" t="s">
        <v>597</v>
      </c>
      <c r="M17" t="s">
        <v>178</v>
      </c>
      <c r="N17">
        <v>2</v>
      </c>
      <c r="O17" t="s">
        <v>263</v>
      </c>
      <c r="P17">
        <v>11</v>
      </c>
      <c r="Q17" t="s">
        <v>178</v>
      </c>
      <c r="R17"/>
      <c r="S17"/>
      <c r="T17">
        <v>1</v>
      </c>
      <c r="U17">
        <v>1</v>
      </c>
      <c r="V17"/>
      <c r="W17">
        <v>1</v>
      </c>
      <c r="X17">
        <v>1</v>
      </c>
      <c r="Y17"/>
      <c r="Z17"/>
      <c r="AA17"/>
      <c r="AB17"/>
      <c r="AC17" s="338" t="s">
        <v>716</v>
      </c>
      <c r="AD17" t="s">
        <v>178</v>
      </c>
      <c r="AE17" s="300" t="s">
        <v>565</v>
      </c>
      <c r="AF17"/>
      <c r="AG17"/>
      <c r="AH17" t="s">
        <v>671</v>
      </c>
    </row>
    <row r="18" spans="1:34" ht="45" x14ac:dyDescent="0.25">
      <c r="A18">
        <v>28</v>
      </c>
      <c r="B18" t="s">
        <v>680</v>
      </c>
      <c r="C18">
        <v>71</v>
      </c>
      <c r="D18" s="19" t="s">
        <v>195</v>
      </c>
      <c r="E18" s="19" t="s">
        <v>336</v>
      </c>
      <c r="F18" t="s">
        <v>6</v>
      </c>
      <c r="G18" t="s">
        <v>594</v>
      </c>
      <c r="H18" t="s">
        <v>681</v>
      </c>
      <c r="I18" t="s">
        <v>542</v>
      </c>
      <c r="J18" t="s">
        <v>320</v>
      </c>
      <c r="K18" s="308" t="s">
        <v>685</v>
      </c>
      <c r="M18" t="s">
        <v>178</v>
      </c>
      <c r="P18">
        <v>11</v>
      </c>
      <c r="Q18" t="s">
        <v>178</v>
      </c>
      <c r="T18" s="107">
        <v>0</v>
      </c>
      <c r="U18">
        <v>1</v>
      </c>
      <c r="W18" s="107">
        <v>1</v>
      </c>
      <c r="AB18" s="304" t="s">
        <v>682</v>
      </c>
      <c r="AC18" s="338" t="s">
        <v>682</v>
      </c>
      <c r="AD18" t="s">
        <v>178</v>
      </c>
      <c r="AE18" s="300" t="s">
        <v>683</v>
      </c>
    </row>
    <row r="19" spans="1:34" ht="105" x14ac:dyDescent="0.25">
      <c r="A19">
        <v>29</v>
      </c>
      <c r="B19" t="s">
        <v>686</v>
      </c>
      <c r="C19" s="299">
        <f>SUM(2024-1948)</f>
        <v>76</v>
      </c>
      <c r="D19" s="19" t="s">
        <v>195</v>
      </c>
      <c r="E19" s="19" t="s">
        <v>336</v>
      </c>
      <c r="F19" t="s">
        <v>6</v>
      </c>
      <c r="G19" t="s">
        <v>594</v>
      </c>
      <c r="H19" s="338" t="s">
        <v>690</v>
      </c>
      <c r="I19" s="338" t="s">
        <v>548</v>
      </c>
      <c r="J19" t="s">
        <v>318</v>
      </c>
      <c r="K19" s="338" t="s">
        <v>687</v>
      </c>
      <c r="L19" s="338" t="s">
        <v>723</v>
      </c>
      <c r="M19" s="338" t="s">
        <v>178</v>
      </c>
      <c r="N19">
        <v>2</v>
      </c>
      <c r="O19" t="s">
        <v>263</v>
      </c>
      <c r="P19">
        <v>11</v>
      </c>
      <c r="Q19" t="s">
        <v>178</v>
      </c>
      <c r="T19" s="107">
        <v>1</v>
      </c>
      <c r="U19">
        <v>1</v>
      </c>
      <c r="AB19" s="338" t="s">
        <v>688</v>
      </c>
      <c r="AC19" s="338" t="s">
        <v>688</v>
      </c>
      <c r="AD19" t="s">
        <v>178</v>
      </c>
      <c r="AE19" s="300" t="s">
        <v>691</v>
      </c>
      <c r="AH19" t="s">
        <v>671</v>
      </c>
    </row>
    <row r="20" spans="1:34" ht="45" x14ac:dyDescent="0.25">
      <c r="A20">
        <v>12</v>
      </c>
      <c r="B20" s="302" t="s">
        <v>46</v>
      </c>
      <c r="C20" s="299">
        <v>45.290410958904111</v>
      </c>
      <c r="D20" s="303" t="s">
        <v>7</v>
      </c>
      <c r="E20" s="303" t="s">
        <v>7</v>
      </c>
      <c r="F20" t="s">
        <v>6</v>
      </c>
      <c r="G20" t="s">
        <v>594</v>
      </c>
      <c r="H20" s="302" t="s">
        <v>571</v>
      </c>
      <c r="I20" s="302" t="s">
        <v>19</v>
      </c>
      <c r="J20" t="s">
        <v>318</v>
      </c>
      <c r="K20" s="302" t="s">
        <v>572</v>
      </c>
      <c r="L20" s="302" t="s">
        <v>598</v>
      </c>
      <c r="M20" s="302" t="s">
        <v>619</v>
      </c>
      <c r="N20" s="302"/>
      <c r="Q20" t="s">
        <v>619</v>
      </c>
      <c r="R20" s="302"/>
      <c r="S20" s="302"/>
      <c r="T20">
        <v>1</v>
      </c>
      <c r="U20">
        <v>1</v>
      </c>
      <c r="W20">
        <v>0</v>
      </c>
      <c r="AC20" s="338" t="s">
        <v>718</v>
      </c>
      <c r="AD20" t="s">
        <v>619</v>
      </c>
      <c r="AE20" s="343" t="s">
        <v>573</v>
      </c>
      <c r="AH20" t="s">
        <v>634</v>
      </c>
    </row>
    <row r="21" spans="1:34" ht="60" x14ac:dyDescent="0.25">
      <c r="A21">
        <v>13</v>
      </c>
      <c r="B21" t="s">
        <v>574</v>
      </c>
      <c r="C21" s="299">
        <v>19.87123287671233</v>
      </c>
      <c r="D21" s="19" t="s">
        <v>507</v>
      </c>
      <c r="E21" s="19" t="s">
        <v>507</v>
      </c>
      <c r="F21" t="s">
        <v>6</v>
      </c>
      <c r="G21" t="s">
        <v>594</v>
      </c>
      <c r="H21" s="302" t="s">
        <v>616</v>
      </c>
      <c r="I21" s="302" t="s">
        <v>575</v>
      </c>
      <c r="J21" t="s">
        <v>588</v>
      </c>
      <c r="K21" s="302" t="s">
        <v>576</v>
      </c>
      <c r="L21" s="302" t="s">
        <v>599</v>
      </c>
      <c r="M21" t="s">
        <v>617</v>
      </c>
      <c r="Q21" t="s">
        <v>617</v>
      </c>
      <c r="R21" s="302"/>
      <c r="S21" s="302"/>
      <c r="T21">
        <v>1</v>
      </c>
      <c r="U21">
        <v>1</v>
      </c>
      <c r="V21">
        <v>1</v>
      </c>
      <c r="W21">
        <v>1</v>
      </c>
      <c r="X21">
        <v>1</v>
      </c>
      <c r="Y21">
        <v>1</v>
      </c>
      <c r="AC21" s="338" t="s">
        <v>710</v>
      </c>
      <c r="AD21" t="s">
        <v>617</v>
      </c>
      <c r="AE21" s="343" t="s">
        <v>577</v>
      </c>
      <c r="AH21" t="s">
        <v>668</v>
      </c>
    </row>
    <row r="22" spans="1:34" hidden="1" x14ac:dyDescent="0.25">
      <c r="A22">
        <v>25</v>
      </c>
      <c r="B22" t="s">
        <v>521</v>
      </c>
      <c r="C22">
        <v>74</v>
      </c>
      <c r="D22" s="19" t="s">
        <v>195</v>
      </c>
      <c r="E22" s="19" t="s">
        <v>336</v>
      </c>
      <c r="F22" t="s">
        <v>6</v>
      </c>
      <c r="G22" t="s">
        <v>594</v>
      </c>
      <c r="H22" t="s">
        <v>654</v>
      </c>
      <c r="I22" t="s">
        <v>557</v>
      </c>
      <c r="J22" t="s">
        <v>321</v>
      </c>
      <c r="K22" t="s">
        <v>643</v>
      </c>
      <c r="L22" t="s">
        <v>655</v>
      </c>
      <c r="M22" t="s">
        <v>656</v>
      </c>
      <c r="N22">
        <v>17</v>
      </c>
      <c r="Q22" t="s">
        <v>617</v>
      </c>
      <c r="R22">
        <v>3</v>
      </c>
      <c r="T22" s="107">
        <v>0</v>
      </c>
      <c r="W22" s="107">
        <v>1</v>
      </c>
      <c r="AB22" s="304" t="s">
        <v>650</v>
      </c>
      <c r="AC22" s="338"/>
      <c r="AD22" t="s">
        <v>656</v>
      </c>
      <c r="AE22" s="300" t="s">
        <v>661</v>
      </c>
      <c r="AH22" t="s">
        <v>670</v>
      </c>
    </row>
    <row r="23" spans="1:34" ht="30" x14ac:dyDescent="0.25">
      <c r="A23">
        <v>14</v>
      </c>
      <c r="B23" t="s">
        <v>693</v>
      </c>
      <c r="C23" s="299">
        <v>73.041095890410958</v>
      </c>
      <c r="D23" s="19" t="s">
        <v>195</v>
      </c>
      <c r="E23" s="19" t="s">
        <v>336</v>
      </c>
      <c r="F23" t="s">
        <v>6</v>
      </c>
      <c r="G23" t="s">
        <v>594</v>
      </c>
      <c r="H23" t="s">
        <v>614</v>
      </c>
      <c r="I23" t="s">
        <v>592</v>
      </c>
      <c r="J23" t="s">
        <v>589</v>
      </c>
      <c r="K23" t="s">
        <v>578</v>
      </c>
      <c r="L23" t="s">
        <v>600</v>
      </c>
      <c r="M23" t="s">
        <v>178</v>
      </c>
      <c r="Q23" t="s">
        <v>178</v>
      </c>
      <c r="T23">
        <v>0</v>
      </c>
      <c r="U23">
        <v>1</v>
      </c>
      <c r="W23">
        <v>1</v>
      </c>
      <c r="X23">
        <v>1</v>
      </c>
      <c r="AC23" s="338" t="s">
        <v>10</v>
      </c>
      <c r="AD23" t="s">
        <v>178</v>
      </c>
      <c r="AE23" s="300" t="s">
        <v>579</v>
      </c>
      <c r="AH23" t="s">
        <v>632</v>
      </c>
    </row>
    <row r="24" spans="1:34" x14ac:dyDescent="0.25">
      <c r="A24">
        <v>15</v>
      </c>
      <c r="B24" t="s">
        <v>702</v>
      </c>
      <c r="C24" s="299">
        <v>36.61917808219178</v>
      </c>
      <c r="D24" s="19" t="s">
        <v>52</v>
      </c>
      <c r="E24" s="19" t="s">
        <v>677</v>
      </c>
      <c r="F24" t="s">
        <v>6</v>
      </c>
      <c r="G24" t="s">
        <v>594</v>
      </c>
      <c r="H24" t="s">
        <v>616</v>
      </c>
      <c r="I24" t="s">
        <v>550</v>
      </c>
      <c r="J24" t="s">
        <v>321</v>
      </c>
      <c r="K24" t="s">
        <v>205</v>
      </c>
      <c r="L24" t="s">
        <v>601</v>
      </c>
      <c r="M24" t="s">
        <v>617</v>
      </c>
      <c r="Q24" t="s">
        <v>617</v>
      </c>
      <c r="T24">
        <v>1</v>
      </c>
      <c r="W24">
        <v>1</v>
      </c>
      <c r="X24">
        <v>1</v>
      </c>
      <c r="AC24" s="338" t="s">
        <v>717</v>
      </c>
      <c r="AD24" t="s">
        <v>617</v>
      </c>
      <c r="AE24" s="300" t="s">
        <v>580</v>
      </c>
      <c r="AH24" t="s">
        <v>631</v>
      </c>
    </row>
    <row r="25" spans="1:34" hidden="1" x14ac:dyDescent="0.25">
      <c r="A25">
        <v>27</v>
      </c>
      <c r="B25" t="s">
        <v>130</v>
      </c>
      <c r="C25">
        <v>57</v>
      </c>
      <c r="D25" s="19" t="s">
        <v>21</v>
      </c>
      <c r="E25" s="19" t="s">
        <v>679</v>
      </c>
      <c r="F25" t="s">
        <v>6</v>
      </c>
      <c r="G25" t="s">
        <v>594</v>
      </c>
      <c r="H25" t="s">
        <v>652</v>
      </c>
      <c r="I25" t="s">
        <v>50</v>
      </c>
      <c r="J25" t="s">
        <v>318</v>
      </c>
      <c r="K25" t="s">
        <v>643</v>
      </c>
      <c r="L25" t="s">
        <v>655</v>
      </c>
      <c r="M25" t="s">
        <v>656</v>
      </c>
      <c r="N25">
        <v>17</v>
      </c>
      <c r="Q25" t="s">
        <v>660</v>
      </c>
      <c r="R25">
        <v>11</v>
      </c>
      <c r="T25" s="107">
        <v>0</v>
      </c>
      <c r="W25" s="107">
        <v>1</v>
      </c>
      <c r="AB25" t="s">
        <v>651</v>
      </c>
      <c r="AC25" s="338"/>
      <c r="AD25" t="s">
        <v>656</v>
      </c>
      <c r="AE25" s="300" t="s">
        <v>661</v>
      </c>
      <c r="AH25" t="s">
        <v>670</v>
      </c>
    </row>
    <row r="26" spans="1:34" ht="30" hidden="1" x14ac:dyDescent="0.25">
      <c r="A26">
        <v>20</v>
      </c>
      <c r="B26" t="s">
        <v>704</v>
      </c>
      <c r="C26" s="299">
        <v>34</v>
      </c>
      <c r="D26" s="19" t="s">
        <v>52</v>
      </c>
      <c r="E26" s="19" t="s">
        <v>52</v>
      </c>
      <c r="F26" t="s">
        <v>6</v>
      </c>
      <c r="G26" t="s">
        <v>594</v>
      </c>
      <c r="H26" t="s">
        <v>640</v>
      </c>
      <c r="I26" t="s">
        <v>545</v>
      </c>
      <c r="J26" t="s">
        <v>318</v>
      </c>
      <c r="K26" t="s">
        <v>638</v>
      </c>
      <c r="L26" t="s">
        <v>601</v>
      </c>
      <c r="M26" t="s">
        <v>641</v>
      </c>
      <c r="Q26" t="s">
        <v>641</v>
      </c>
      <c r="T26">
        <v>1</v>
      </c>
      <c r="W26">
        <v>1</v>
      </c>
      <c r="X26">
        <v>1</v>
      </c>
      <c r="Y26">
        <v>1</v>
      </c>
      <c r="AC26" s="338"/>
      <c r="AD26" t="s">
        <v>641</v>
      </c>
      <c r="AE26" s="308" t="s">
        <v>669</v>
      </c>
      <c r="AH26" t="s">
        <v>632</v>
      </c>
    </row>
    <row r="27" spans="1:34" ht="75" x14ac:dyDescent="0.25">
      <c r="A27">
        <v>16</v>
      </c>
      <c r="B27" t="s">
        <v>581</v>
      </c>
      <c r="C27" s="299">
        <v>77.31506849315069</v>
      </c>
      <c r="D27" s="19" t="s">
        <v>195</v>
      </c>
      <c r="E27" s="19" t="s">
        <v>336</v>
      </c>
      <c r="F27" t="s">
        <v>6</v>
      </c>
      <c r="G27" t="s">
        <v>594</v>
      </c>
      <c r="H27" t="s">
        <v>614</v>
      </c>
      <c r="I27" t="s">
        <v>593</v>
      </c>
      <c r="J27" t="s">
        <v>589</v>
      </c>
      <c r="K27" t="s">
        <v>582</v>
      </c>
      <c r="L27" t="s">
        <v>325</v>
      </c>
      <c r="M27" t="s">
        <v>178</v>
      </c>
      <c r="Q27" t="s">
        <v>178</v>
      </c>
      <c r="T27">
        <v>0</v>
      </c>
      <c r="U27">
        <v>1</v>
      </c>
      <c r="W27">
        <v>1</v>
      </c>
      <c r="X27">
        <v>1</v>
      </c>
      <c r="Y27">
        <v>1</v>
      </c>
      <c r="AC27" s="338" t="s">
        <v>715</v>
      </c>
      <c r="AD27" t="s">
        <v>178</v>
      </c>
      <c r="AE27" s="300" t="s">
        <v>583</v>
      </c>
      <c r="AH27" t="s">
        <v>632</v>
      </c>
    </row>
    <row r="28" spans="1:34" ht="90" x14ac:dyDescent="0.25">
      <c r="A28">
        <v>17</v>
      </c>
      <c r="B28" t="s">
        <v>584</v>
      </c>
      <c r="C28" s="299">
        <v>78.180821917808217</v>
      </c>
      <c r="D28" s="19" t="s">
        <v>195</v>
      </c>
      <c r="E28" s="19" t="s">
        <v>336</v>
      </c>
      <c r="F28" t="s">
        <v>6</v>
      </c>
      <c r="G28" t="s">
        <v>594</v>
      </c>
      <c r="H28" t="s">
        <v>614</v>
      </c>
      <c r="I28" t="s">
        <v>27</v>
      </c>
      <c r="J28" t="s">
        <v>318</v>
      </c>
      <c r="K28" t="s">
        <v>585</v>
      </c>
      <c r="L28" t="s">
        <v>325</v>
      </c>
      <c r="M28" t="s">
        <v>178</v>
      </c>
      <c r="Q28" t="s">
        <v>178</v>
      </c>
      <c r="T28">
        <v>1</v>
      </c>
      <c r="U28">
        <v>1</v>
      </c>
      <c r="W28">
        <v>1</v>
      </c>
      <c r="X28">
        <v>1</v>
      </c>
      <c r="AC28" s="338" t="s">
        <v>720</v>
      </c>
      <c r="AD28" t="s">
        <v>178</v>
      </c>
      <c r="AE28" s="300" t="s">
        <v>586</v>
      </c>
      <c r="AH28" t="s">
        <v>633</v>
      </c>
    </row>
    <row r="29" spans="1:34" hidden="1" x14ac:dyDescent="0.25">
      <c r="A29">
        <v>26</v>
      </c>
      <c r="B29" t="s">
        <v>703</v>
      </c>
      <c r="C29">
        <v>46</v>
      </c>
      <c r="D29" s="19" t="s">
        <v>7</v>
      </c>
      <c r="E29" s="19" t="s">
        <v>678</v>
      </c>
      <c r="F29" t="s">
        <v>6</v>
      </c>
      <c r="G29" t="s">
        <v>594</v>
      </c>
      <c r="H29" t="s">
        <v>653</v>
      </c>
      <c r="I29" t="s">
        <v>50</v>
      </c>
      <c r="J29" t="s">
        <v>318</v>
      </c>
      <c r="K29" t="s">
        <v>643</v>
      </c>
      <c r="L29" t="s">
        <v>655</v>
      </c>
      <c r="M29" t="s">
        <v>656</v>
      </c>
      <c r="N29">
        <v>17</v>
      </c>
      <c r="Q29" t="s">
        <v>617</v>
      </c>
      <c r="R29">
        <v>3</v>
      </c>
      <c r="T29" s="107">
        <v>0</v>
      </c>
      <c r="W29" s="107">
        <v>1</v>
      </c>
      <c r="AB29" s="304" t="s">
        <v>650</v>
      </c>
      <c r="AC29" s="338"/>
      <c r="AD29" t="s">
        <v>656</v>
      </c>
      <c r="AE29" s="300" t="s">
        <v>661</v>
      </c>
      <c r="AH29" t="s">
        <v>670</v>
      </c>
    </row>
    <row r="30" spans="1:34" ht="30" x14ac:dyDescent="0.25">
      <c r="A30">
        <v>18</v>
      </c>
      <c r="B30" t="s">
        <v>107</v>
      </c>
      <c r="C30" s="299">
        <v>47</v>
      </c>
      <c r="D30" s="19" t="s">
        <v>7</v>
      </c>
      <c r="E30" s="19" t="s">
        <v>678</v>
      </c>
      <c r="F30" t="s">
        <v>6</v>
      </c>
      <c r="G30" t="s">
        <v>594</v>
      </c>
      <c r="H30" t="s">
        <v>639</v>
      </c>
      <c r="I30" t="s">
        <v>548</v>
      </c>
      <c r="J30" t="s">
        <v>318</v>
      </c>
      <c r="K30" t="s">
        <v>636</v>
      </c>
      <c r="L30" t="s">
        <v>546</v>
      </c>
      <c r="M30" t="s">
        <v>642</v>
      </c>
      <c r="Q30" t="s">
        <v>641</v>
      </c>
      <c r="T30">
        <v>0</v>
      </c>
      <c r="V30">
        <v>1</v>
      </c>
      <c r="W30">
        <v>1</v>
      </c>
      <c r="X30">
        <v>1</v>
      </c>
      <c r="AC30" s="338" t="s">
        <v>712</v>
      </c>
      <c r="AD30" t="s">
        <v>642</v>
      </c>
      <c r="AE30" s="300" t="s">
        <v>637</v>
      </c>
      <c r="AH30" t="s">
        <v>671</v>
      </c>
    </row>
    <row r="31" spans="1:34" x14ac:dyDescent="0.25">
      <c r="C31" s="299"/>
      <c r="AE31" s="300"/>
    </row>
    <row r="32" spans="1:34" x14ac:dyDescent="0.25">
      <c r="A32" s="338"/>
      <c r="B32" s="338"/>
      <c r="C32" s="338"/>
      <c r="D32" s="338"/>
      <c r="E32" s="338"/>
      <c r="F32" s="338"/>
      <c r="G32" s="338"/>
      <c r="H32" s="338"/>
      <c r="I32" s="338"/>
      <c r="J32" s="339"/>
      <c r="K32" s="338"/>
      <c r="L32" s="338"/>
      <c r="M32" s="338"/>
      <c r="N32" s="338"/>
      <c r="O32" s="338"/>
      <c r="P32" s="338"/>
      <c r="Q32" s="338"/>
      <c r="R32" s="338"/>
      <c r="S32" s="338"/>
      <c r="T32" s="338"/>
      <c r="U32" s="338"/>
      <c r="V32" s="338"/>
      <c r="W32" s="338"/>
      <c r="X32" s="339"/>
      <c r="Y32" s="338"/>
      <c r="AA32" s="338"/>
      <c r="AE32" s="338"/>
    </row>
    <row r="33" spans="3:31" x14ac:dyDescent="0.25">
      <c r="C33" s="299"/>
      <c r="AE33" s="300"/>
    </row>
    <row r="34" spans="3:31" x14ac:dyDescent="0.25">
      <c r="C34" s="299"/>
      <c r="AE34" s="300"/>
    </row>
    <row r="35" spans="3:31" x14ac:dyDescent="0.25">
      <c r="C35" s="299"/>
      <c r="AE35" s="300"/>
    </row>
  </sheetData>
  <autoFilter xmlns:x14="http://schemas.microsoft.com/office/spreadsheetml/2009/9/main" ref="A1:AH30" xr:uid="{4ED3FE81-B429-4F98-B738-2CE94AD57003}">
    <filterColumn colId="30">
      <filters>
        <mc:AlternateContent xmlns:mc="http://schemas.openxmlformats.org/markup-compatibility/2006">
          <mc:Choice Requires="x14">
            <x14:filter val="accesso su copertura non portante in occasione dell'esecuzione di prove di carico sugli elementi strutturali di un capannone industriale attualmente dismesso"/>
            <x14:filter val="Assenza di testimoni diretti. Sulla base delle SI e dei rilievi effettuati, si ipotizza che il lavoratore deceduto, dopo essersi recato nel capannone ove sono abitualmente ricoverati trattori, macchine agricole e attrezzature, per preparare mezzi ed attrezzi necessari allo svolgimento dei compiti assegnati, durante la movimentazione del trattore agricolo marca FIAT mod. 70-66 per cause in corso di accertamento, finiva al suolo e veniva schiacciato da parte del mezzo agricolo nella zona toracica e cranica, nel lato sinistro del corpo."/>
            <x14:filter val="Caduta dall'altro - trabattello di altezza approssimativa di 7,50 m"/>
            <x14:filter val="CRR nel primo pomeriggio si trova nel piccolo scavo che ha messo in luce uno dei nodi dell’impianto di irrigazione da ripristinare. Si appresta ora a ripristinare i collegamenti dei cavi per energia (tensione stellata : 220 V) che ritiene essere fuori tensione. Per motivi tuttora in corso di accertamento l’uomo viene colpito una dispersione di corrente elettrica, non automaticamente interrotta che provoca un’elettrocuzione dall’esito mortale"/>
            <x14:filter val="durante la movimentazione di rotoballe di erba medica con l'ausilio di una trattrice agricola, l'infortunato sceso a terra è stato investito e schiacciato da una rotoballa"/>
            <x14:filter val="DURANTE L'ASSISTENZA A UN AUTISTA DI CAMION CON RIMORCHIO, L'INFORTUNATO, IN PROCINTO DI DISATTIVARE IL SISTEMA PNEUMATICO DEL TERZO ASSE PER POTER EFFETTUARE LO SPOSTAMENTO DEL MEZZO FINO ALL'OFFICINA, RIMANEVA SCHIACCIATO TRA LO PNEUMATICO STESSO E IL PIANALE DEL MEZZO PESANTE. TRAUMA DA SCHIACCIAMENTO TORACICO E CRANICO."/>
            <x14:filter val="Durante le attività di movimentazione di mobilio, mediante l'utilizzo di una piattaforma di proprietà di una ditta specializzata in traslochi, accidentalmente, mentre veniva scaricato il mobilio (a circa 10 metri di altezza dal suolo), una mensola in legno di truciolato cadeva e colpiva sul capo l'infortunato che si trovava a terra nei pressi degli automezzi. L'infortunato, successivamente deceduto, era il legale rappresentante dell'impresa che aveva realizzato il mobilio e che si avvaleva di altra ditta di traslochi precedentemente richiamata.  Il mezzo di sollevamento era di proprietà e veniva movimentato dallo stesso titolare della ditta di traslochi. L'infortunio è avvenuto all'interno di un parcheggio privato di una struttura turistico ricettiva. Sono ad oggi in corso accertamenti per meglio definire il coinvolgimento di un ulteriore lavoratore coinvolto e la corretta dinamica dell’evento."/>
            <x14:filter val="Durante le operazioni di caricamento del carrello elevatore sul rimorchio, il Sig. TG alla guida dello stesso carrello, si apprestava a salire sul rimorchio avente rampe di carico, quando improvvisamente si ribaltava con il mezzo che ne provocava lo schiacciato tra il tetto del carrello elevatore che ha funzione di “ROPS” e “FOPS” ed il terreno."/>
            <x14:filter val="Il deceduto era socio in una società semplice operante nel settore agricolo (3 soci, 2 subordinati) con coltivazioni foraggio e allevamento bovini. Alle ore 10:30 circa il lavoratore era intento ad operazioni di movimentazione del foraggio depositato in balle cilindriche all'interno di uno dei fienili aziendali, con utilizzo di carrello a braccio telescopico; sceso dal mezzo di sollevamento si avvicinava alle rotoballe e veniva colpito e schiacciato da una di queste, verosimilmente precipitata dalla pila nella quale era immagazzinata. Al momento del fatto non erano presenti testimoni diretti."/>
            <x14:filter val="In data 5 marzo 2024, il lavoratore stava eseguendo opere di pulizia straordinaria sulla copertura di un capannone industriale. Durante detta attività, si portava su un punto luce (lucernaio) coperto da una lastra di materiale plastico che, a causa della polvere e del materiale accumulato sulla sua superficie, non era distinguibile dalle aree circostanti portanti in cemento. La superficie cedeva sotto il peso del lavoratore, che precipitava al suolo, da un’altezza di ca. 8 metri, all’interno del capannone, impattando il cranio con gli elementi metallici (parti di opere provvisionali di cantiere) accatastati nel deposito ad uso della ditta  Reggio Ponteggi. Il lavoratore, al momento dell’evento, non indossava DPI, quali presidi di sicurezza anti-caduta, né sono state reperite opere di protezione collettiva per il lavoro in quota in condizioni di sicurezza."/>
            <x14:filter val="La vittima aveva ultimato la raccolta di teli pesanti da un campo e si stava recando con un collega presso un altro appezzamento quando è stato colto da malore a bordo del mezzo di trasporto. Nonostante il tempestivo intervento dei colleghi e dei soccorsi è deceduto. In corso l'indagine per accertare se l'attività lavorativa assegnata fosse coerente con il giudizio di idoneità espresso dal medico."/>
            <x14:filter val="L'infortunato doveva eseguire il rifornimento di un trattore all'interno dell'area golenale tramite un camioncino con a bordo un piccolo deposito di carburante. Durante le operazioni il mezzo parcheggiato lungo la rampa di accesso all'argine ricoperta di fango e forse ghiaccio si è mosso, travolgendo l'operatore"/>
            <x14:filter val="L'infortunato, dipendente di una ditta appaltatrice ,è stato investito da un treno appena partito dalla stazione di San Giorgio di Piano mentre si trovava di notte  ad operare in un cantiere ferroviario poco lontano dalla stazione"/>
            <x14:filter val="L'ipotesi che appare più verosimile è che il lavoratore stesse falciando dell’erba, per poi ricavarne del fieno. L'attività di sfalcio è stata ad un certo punto interrotta per la subentrata necessità di effettuare delle operazioni sulla falciatrice; il trattore (che si trovava in un appezzamento in pendenza), avrebbe a questo punto ripreso il moto e il lavoratore ci sarebbe risalito sopra &quot;al volo&quot;, senza tuttavia riuscire a riprendere adeguato controllo del mezzo. A questo punto, il trattore avrebbe incontrato nella sua &quot;corsa&quot; un mucchio di terra, nel quale la parte anteriore del mezzo si sarebbe impuntata, generando un ribaltamento per 10-15 metri. Il lavoratore è stato quindi ritrovato deceduto sotto il trattore."/>
            <x14:filter val="l'operaio è stata schiacciato da un elemento prefabbricato in cemento delle dimensioni di 3m x 1,2m e del peso circa di 900 kg che era stato eretto contro una parete di terra e puntellato. franando il terreno retrostante l'elemento perdeva lo stato di equilibrio, cadeva e schiacciava il manovale SCHIACCIATO DA PARETE IN CEMENTO IN SCAVO"/>
            <x14:filter val="L'operatore stava manovrando, da terra, una gru a torre. Dopo aver scaricato alcuni rottami, un cassone procedeva a sollevare in quota la benna, usata per trasportare i rottami. Durante questa manovra, per cause imprecisa, la Benna si sganciava e lo colpiva. Non sono presenti testimoni diretti del fatto."/>
            <x14:filter val="Marito di titolare di piccola azienda agricola (che per le ridotte dimensioni permette l'iscrizione c/o INPS della sola titolare) deceduto durante operazioni di tranciatura dell'erba, in un terreno di pertinenza dell'azienda agricola, a seguito del ribaltamento del trattore agricolo, conforme alle normative di sicurezza, con il quale procedeva alla suddetta operazione; si ritiene che la cintura di sicurezza non fosse stata indossata. Attivazione il giorno successivo all’evento. Sulla base degli elementi acquisiti l’attività svolta dall’infortunato rientra nell’ambito dell’art. 74 del DLgs 276 del 10/09/03 (attività svolte da parenti e affini in modo meramente occasionale a titolo di aiuto, mutuo-aiuto senza corresponsione di compensi che non integrano un rapporto di lavoro autonomo o subordinato)"/>
            <x14:filter val="Mentre svolgeva attività di movimentazione manuale di carichi (attrezzature di lavoro) sul furgone aziendale, improvvisamente cadeva a terra a seguito di presunta crisi epilettica, riportando traumatismo facciale ed emorragia cerebrale."/>
            <x14:filter val="Verso le ore 06.30 del 09/02/2024 l’infortunato, autista di autoarticolato per il trasporto di merci, ha parcheggiato il proprio mezzo nel tratto di strada interna a fianco della portineria del polo logistico.  Trovando il BOX di destinazione ancora chiuso l’infortunato, indossando DPI alta visibilità si è diretto a piedi verso la portineria per chiedere informazioni percorrendo la strada interna. La strada, che conduce alla portineria, in prossimità dell’angolo del capannone fa una curva che restringe la carreggiata a circa 8 metri e in quel punto è presente un attraversamento pedonale.  Questo tratto di strada è doppio senso di marcia, scarsamente illuminata artificialmente, essendo ancora buio, e non è presente una segnaletica orizzontale e verticale che regolamenti il traffico stradale. L’infortunato, dopo aver acquisto le informazioni dall’addetto alla portineria, ha iniziato a ripercorre lo stesso tratto di strada per ritornare al proprio mezzo.  Nel frattempo, in corrispondenza della curva sopra descritta, è sopraggiunto un furgoncino che procedeva verso l'uscita e una trattrice stradale che procedeva dal senso sopposto. Entrambi i mezzi hanno arrestato la marcia, apparentemente per decidere chi dei due dovesse passare per primo.   L’infortunato che proveniva dalla portineria e si trova in prossimità delle strisce pedonali, vedendo arrestare la marcia di entrambi i veicoli, ha cominciato ad attraversare la carreggiata ma dopo pochi passi è stato investito dalla trattrice stradale che si era rimessa in marcia, provocandone la morte. Dinamica confermata dai filmati di videosorveglianza del polo logistico."/>
            <x14:filter val="Verso le ore 16 circa nel capannone di ricovero di attrezzi agricoli della ditta Vanzini Monica, erano presenti 2 lavoratori intenti ad effettuare il distacco dell'aratro dalla trattrice i quali erano collocati sul fondo al capannone,usato come rimessaggio dei mezzi agricoli. Più precisamente, uno dei due era alla guida del trattore mentre BV era a terra per distaccare manualmente l'aratro. Verosimilmente da quanto accertato, nell'effettuare le suddette manovre, BV è rimasto schiacciato tra i due mezzi, in fase di retromarcia della trattrice, ciò si può evincere dalla posizione del suo ritrovamento, da quanto dichiarato verbalmente nell'immediatezza dal lavoratore alla guida, ed anche in quanto l'infortunato ha subito evidenti lesioni al tronco, all'altezza dell'inguine (circa a 90 cm d'altezza) e del torace (circa 130 cm d'altezza), misure coincidenti con le protuberanze metalliche del telaio dell'aratro."/>
          </mc:Choice>
          <mc:Fallback>
            <filter val="accesso su copertura non portante in occasione dell'esecuzione di prove di carico sugli elementi strutturali di un capannone industriale attualmente dismesso"/>
            <filter val="Caduta dall'altro - trabattello di altezza approssimativa di 7,50 m"/>
            <filter val="durante la movimentazione di rotoballe di erba medica con l'ausilio di una trattrice agricola, l'infortunato sceso a terra è stato investito e schiacciato da una rotoballa"/>
            <filter val="L'infortunato, dipendente di una ditta appaltatrice ,è stato investito da un treno appena partito dalla stazione di San Giorgio di Piano mentre si trovava di notte  ad operare in un cantiere ferroviario poco lontano dalla stazione"/>
            <filter val="Mentre svolgeva attività di movimentazione manuale di carichi (attrezzature di lavoro) sul furgone aziendale, improvvisamente cadeva a terra a seguito di presunta crisi epilettica, riportando traumatismo facciale ed emorragia cerebrale."/>
          </mc:Fallback>
        </mc:AlternateContent>
      </filters>
    </filterColumn>
    <sortState xmlns:xlrd2="http://schemas.microsoft.com/office/spreadsheetml/2017/richdata2" ref="A2:AH30">
      <sortCondition ref="P1:P30"/>
    </sortState>
  </autoFilter>
  <phoneticPr fontId="39" type="noConversion"/>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4:B26"/>
  <sheetViews>
    <sheetView topLeftCell="A2" zoomScale="73" workbookViewId="0">
      <selection activeCell="G21" sqref="G21"/>
    </sheetView>
  </sheetViews>
  <sheetFormatPr defaultRowHeight="15" x14ac:dyDescent="0.25"/>
  <cols>
    <col min="1" max="1" width="52.140625" customWidth="1"/>
    <col min="2" max="2" width="22.85546875" customWidth="1"/>
  </cols>
  <sheetData>
    <row r="4" spans="1:2" x14ac:dyDescent="0.25">
      <c r="A4" s="120" t="s">
        <v>497</v>
      </c>
      <c r="B4" s="120" t="s">
        <v>337</v>
      </c>
    </row>
    <row r="5" spans="1:2" x14ac:dyDescent="0.25">
      <c r="A5" s="158" t="s">
        <v>462</v>
      </c>
      <c r="B5" s="123">
        <v>5</v>
      </c>
    </row>
    <row r="6" spans="1:2" x14ac:dyDescent="0.25">
      <c r="A6" s="158" t="s">
        <v>465</v>
      </c>
      <c r="B6" s="123">
        <v>2</v>
      </c>
    </row>
    <row r="7" spans="1:2" x14ac:dyDescent="0.25">
      <c r="A7" s="158" t="s">
        <v>477</v>
      </c>
      <c r="B7" s="123">
        <v>2</v>
      </c>
    </row>
    <row r="8" spans="1:2" x14ac:dyDescent="0.25">
      <c r="A8" s="158" t="s">
        <v>498</v>
      </c>
      <c r="B8" s="123">
        <v>1</v>
      </c>
    </row>
    <row r="9" spans="1:2" x14ac:dyDescent="0.25">
      <c r="A9" s="158" t="s">
        <v>478</v>
      </c>
      <c r="B9" s="123">
        <v>4</v>
      </c>
    </row>
    <row r="10" spans="1:2" x14ac:dyDescent="0.25">
      <c r="A10" s="158" t="s">
        <v>484</v>
      </c>
      <c r="B10" s="123">
        <v>3</v>
      </c>
    </row>
    <row r="11" spans="1:2" x14ac:dyDescent="0.25">
      <c r="A11" s="158" t="s">
        <v>481</v>
      </c>
      <c r="B11" s="123">
        <v>5</v>
      </c>
    </row>
    <row r="12" spans="1:2" x14ac:dyDescent="0.25">
      <c r="A12" s="158" t="s">
        <v>483</v>
      </c>
      <c r="B12" s="123">
        <v>3</v>
      </c>
    </row>
    <row r="13" spans="1:2" x14ac:dyDescent="0.25">
      <c r="A13" s="158" t="s">
        <v>479</v>
      </c>
      <c r="B13" s="123">
        <v>1</v>
      </c>
    </row>
    <row r="14" spans="1:2" x14ac:dyDescent="0.25">
      <c r="A14" s="158" t="s">
        <v>476</v>
      </c>
      <c r="B14" s="123">
        <v>5</v>
      </c>
    </row>
    <row r="15" spans="1:2" x14ac:dyDescent="0.25">
      <c r="A15" s="121" t="s">
        <v>337</v>
      </c>
      <c r="B15" s="120">
        <f>SUM(B5:B14)</f>
        <v>31</v>
      </c>
    </row>
    <row r="17" spans="1:2" x14ac:dyDescent="0.25">
      <c r="A17" s="330" t="s">
        <v>676</v>
      </c>
      <c r="B17" s="330" t="s">
        <v>337</v>
      </c>
    </row>
    <row r="18" spans="1:2" ht="15.75" x14ac:dyDescent="0.25">
      <c r="A18" s="328" t="s">
        <v>462</v>
      </c>
      <c r="B18" s="329">
        <v>5</v>
      </c>
    </row>
    <row r="19" spans="1:2" ht="15.75" x14ac:dyDescent="0.25">
      <c r="A19" s="328" t="s">
        <v>477</v>
      </c>
      <c r="B19" s="329">
        <v>7</v>
      </c>
    </row>
    <row r="20" spans="1:2" ht="15.75" x14ac:dyDescent="0.25">
      <c r="A20" s="328" t="s">
        <v>673</v>
      </c>
      <c r="B20" s="329">
        <v>1</v>
      </c>
    </row>
    <row r="21" spans="1:2" ht="15.75" x14ac:dyDescent="0.25">
      <c r="A21" s="328" t="s">
        <v>478</v>
      </c>
      <c r="B21" s="329">
        <v>4</v>
      </c>
    </row>
    <row r="22" spans="1:2" ht="15.75" x14ac:dyDescent="0.25">
      <c r="A22" s="328" t="s">
        <v>484</v>
      </c>
      <c r="B22" s="329">
        <v>2</v>
      </c>
    </row>
    <row r="23" spans="1:2" ht="15.75" x14ac:dyDescent="0.25">
      <c r="A23" s="328" t="s">
        <v>481</v>
      </c>
      <c r="B23" s="329">
        <v>2</v>
      </c>
    </row>
    <row r="24" spans="1:2" ht="15.75" x14ac:dyDescent="0.25">
      <c r="A24" s="328" t="s">
        <v>672</v>
      </c>
      <c r="B24" s="329">
        <v>1</v>
      </c>
    </row>
    <row r="25" spans="1:2" ht="15.75" x14ac:dyDescent="0.25">
      <c r="A25" s="328" t="s">
        <v>476</v>
      </c>
      <c r="B25" s="329">
        <v>6</v>
      </c>
    </row>
    <row r="26" spans="1:2" ht="15.75" x14ac:dyDescent="0.25">
      <c r="A26" s="331" t="s">
        <v>337</v>
      </c>
      <c r="B26" s="332">
        <f>SUM(B18:B25)</f>
        <v>28</v>
      </c>
    </row>
  </sheetData>
  <sortState xmlns:xlrd2="http://schemas.microsoft.com/office/spreadsheetml/2017/richdata2" ref="A5:B14">
    <sortCondition ref="A5:A14"/>
  </sortState>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J17"/>
  <sheetViews>
    <sheetView topLeftCell="A3" zoomScale="80" zoomScaleNormal="80" workbookViewId="0">
      <selection activeCell="G6" sqref="G6"/>
    </sheetView>
  </sheetViews>
  <sheetFormatPr defaultRowHeight="15" x14ac:dyDescent="0.25"/>
  <cols>
    <col min="1" max="1" width="55.140625" customWidth="1"/>
    <col min="2" max="2" width="16.85546875" bestFit="1" customWidth="1"/>
    <col min="3" max="3" width="14.28515625" bestFit="1" customWidth="1"/>
    <col min="4" max="4" width="18.42578125" bestFit="1" customWidth="1"/>
    <col min="5" max="5" width="18.140625" bestFit="1" customWidth="1"/>
    <col min="6" max="6" width="26.5703125" bestFit="1" customWidth="1"/>
    <col min="7" max="7" width="26.5703125" customWidth="1"/>
    <col min="8" max="8" width="12.140625" bestFit="1" customWidth="1"/>
    <col min="9" max="9" width="48.85546875" bestFit="1" customWidth="1"/>
    <col min="10" max="10" width="18.5703125" bestFit="1" customWidth="1"/>
    <col min="11" max="11" width="22.140625" bestFit="1" customWidth="1"/>
    <col min="12" max="12" width="26" bestFit="1" customWidth="1"/>
    <col min="13" max="13" width="26.5703125" bestFit="1" customWidth="1"/>
    <col min="14" max="14" width="12.140625" bestFit="1" customWidth="1"/>
    <col min="15" max="15" width="18.5703125" bestFit="1" customWidth="1"/>
    <col min="16" max="16" width="28.42578125" bestFit="1" customWidth="1"/>
    <col min="17" max="17" width="15.42578125" bestFit="1" customWidth="1"/>
    <col min="18" max="18" width="17.140625" bestFit="1" customWidth="1"/>
    <col min="19" max="19" width="26" bestFit="1" customWidth="1"/>
    <col min="20" max="20" width="22.140625" bestFit="1" customWidth="1"/>
    <col min="21" max="21" width="16.85546875" bestFit="1" customWidth="1"/>
  </cols>
  <sheetData>
    <row r="1" spans="1:10" ht="15.75" thickBot="1" x14ac:dyDescent="0.3">
      <c r="A1" s="106" t="s">
        <v>495</v>
      </c>
    </row>
    <row r="5" spans="1:10" x14ac:dyDescent="0.25">
      <c r="A5" s="423" t="s">
        <v>497</v>
      </c>
      <c r="B5" s="423" t="s">
        <v>496</v>
      </c>
      <c r="C5" s="423"/>
      <c r="D5" s="423"/>
      <c r="E5" s="423"/>
      <c r="F5" s="423"/>
      <c r="G5" s="423"/>
      <c r="H5" s="423"/>
      <c r="I5" s="423"/>
      <c r="J5" s="423"/>
    </row>
    <row r="6" spans="1:10" x14ac:dyDescent="0.25">
      <c r="A6" s="423"/>
      <c r="B6" s="260" t="s">
        <v>324</v>
      </c>
      <c r="C6" s="260" t="s">
        <v>329</v>
      </c>
      <c r="D6" s="260" t="s">
        <v>330</v>
      </c>
      <c r="E6" s="260" t="s">
        <v>325</v>
      </c>
      <c r="F6" s="260" t="s">
        <v>323</v>
      </c>
      <c r="G6" s="260" t="s">
        <v>527</v>
      </c>
      <c r="H6" s="260" t="s">
        <v>331</v>
      </c>
      <c r="I6" s="260" t="s">
        <v>326</v>
      </c>
      <c r="J6" s="260" t="s">
        <v>194</v>
      </c>
    </row>
    <row r="7" spans="1:10" x14ac:dyDescent="0.25">
      <c r="A7" s="158" t="s">
        <v>462</v>
      </c>
      <c r="B7" s="123">
        <v>3</v>
      </c>
      <c r="C7" s="123"/>
      <c r="D7" s="123"/>
      <c r="E7" s="123">
        <v>1</v>
      </c>
      <c r="F7" s="123"/>
      <c r="G7" s="123">
        <v>1</v>
      </c>
      <c r="H7" s="123"/>
      <c r="I7" s="123"/>
      <c r="J7" s="123">
        <f>SUM(B7:I7)</f>
        <v>5</v>
      </c>
    </row>
    <row r="8" spans="1:10" x14ac:dyDescent="0.25">
      <c r="A8" s="158" t="s">
        <v>465</v>
      </c>
      <c r="B8" s="123">
        <v>2</v>
      </c>
      <c r="C8" s="123"/>
      <c r="D8" s="123"/>
      <c r="E8" s="123"/>
      <c r="F8" s="123"/>
      <c r="G8" s="123"/>
      <c r="H8" s="123"/>
      <c r="I8" s="123"/>
      <c r="J8" s="123">
        <f t="shared" ref="J8:J16" si="0">SUM(B8:I8)</f>
        <v>2</v>
      </c>
    </row>
    <row r="9" spans="1:10" x14ac:dyDescent="0.25">
      <c r="A9" s="158" t="s">
        <v>477</v>
      </c>
      <c r="B9" s="123">
        <v>1</v>
      </c>
      <c r="C9" s="123"/>
      <c r="D9" s="123">
        <v>1</v>
      </c>
      <c r="E9" s="123"/>
      <c r="F9" s="123"/>
      <c r="G9" s="123"/>
      <c r="H9" s="123"/>
      <c r="I9" s="123"/>
      <c r="J9" s="123">
        <f t="shared" si="0"/>
        <v>2</v>
      </c>
    </row>
    <row r="10" spans="1:10" x14ac:dyDescent="0.25">
      <c r="A10" s="158" t="s">
        <v>478</v>
      </c>
      <c r="B10" s="123">
        <v>2</v>
      </c>
      <c r="C10" s="123"/>
      <c r="D10" s="123"/>
      <c r="E10" s="123"/>
      <c r="F10" s="123">
        <v>1</v>
      </c>
      <c r="G10" s="123"/>
      <c r="H10" s="123"/>
      <c r="I10" s="123">
        <v>1</v>
      </c>
      <c r="J10" s="123">
        <f t="shared" si="0"/>
        <v>4</v>
      </c>
    </row>
    <row r="11" spans="1:10" x14ac:dyDescent="0.25">
      <c r="A11" s="158" t="s">
        <v>484</v>
      </c>
      <c r="B11" s="123">
        <v>1</v>
      </c>
      <c r="C11" s="123"/>
      <c r="D11" s="123"/>
      <c r="E11" s="123">
        <v>1</v>
      </c>
      <c r="F11" s="123">
        <v>1</v>
      </c>
      <c r="G11" s="123"/>
      <c r="H11" s="123"/>
      <c r="I11" s="123"/>
      <c r="J11" s="123">
        <f t="shared" si="0"/>
        <v>3</v>
      </c>
    </row>
    <row r="12" spans="1:10" x14ac:dyDescent="0.25">
      <c r="A12" s="158" t="s">
        <v>481</v>
      </c>
      <c r="B12" s="123"/>
      <c r="C12" s="123"/>
      <c r="D12" s="123"/>
      <c r="E12" s="123">
        <v>3</v>
      </c>
      <c r="F12" s="123">
        <v>2</v>
      </c>
      <c r="G12" s="123"/>
      <c r="H12" s="123"/>
      <c r="I12" s="123"/>
      <c r="J12" s="123">
        <f t="shared" si="0"/>
        <v>5</v>
      </c>
    </row>
    <row r="13" spans="1:10" x14ac:dyDescent="0.25">
      <c r="A13" s="158" t="s">
        <v>483</v>
      </c>
      <c r="B13" s="123">
        <v>1</v>
      </c>
      <c r="C13" s="123"/>
      <c r="D13" s="123"/>
      <c r="E13" s="123">
        <v>2</v>
      </c>
      <c r="F13" s="123"/>
      <c r="G13" s="123"/>
      <c r="H13" s="123"/>
      <c r="I13" s="123"/>
      <c r="J13" s="123">
        <f t="shared" si="0"/>
        <v>3</v>
      </c>
    </row>
    <row r="14" spans="1:10" x14ac:dyDescent="0.25">
      <c r="A14" s="158" t="s">
        <v>498</v>
      </c>
      <c r="B14" s="123"/>
      <c r="C14" s="123"/>
      <c r="D14" s="123"/>
      <c r="E14" s="123"/>
      <c r="F14" s="123"/>
      <c r="G14" s="123"/>
      <c r="H14" s="123">
        <v>1</v>
      </c>
      <c r="I14" s="123"/>
      <c r="J14" s="123">
        <f t="shared" si="0"/>
        <v>1</v>
      </c>
    </row>
    <row r="15" spans="1:10" x14ac:dyDescent="0.25">
      <c r="A15" s="158" t="s">
        <v>479</v>
      </c>
      <c r="B15" s="123">
        <v>1</v>
      </c>
      <c r="C15" s="123"/>
      <c r="D15" s="123"/>
      <c r="E15" s="123"/>
      <c r="F15" s="123"/>
      <c r="G15" s="123"/>
      <c r="H15" s="123"/>
      <c r="I15" s="123"/>
      <c r="J15" s="123">
        <f t="shared" si="0"/>
        <v>1</v>
      </c>
    </row>
    <row r="16" spans="1:10" x14ac:dyDescent="0.25">
      <c r="A16" s="158" t="s">
        <v>476</v>
      </c>
      <c r="B16" s="123">
        <v>1</v>
      </c>
      <c r="C16" s="123">
        <v>1</v>
      </c>
      <c r="D16" s="123"/>
      <c r="E16" s="123">
        <v>2</v>
      </c>
      <c r="F16" s="123">
        <v>1</v>
      </c>
      <c r="G16" s="123"/>
      <c r="H16" s="123"/>
      <c r="I16" s="123"/>
      <c r="J16" s="123">
        <f t="shared" si="0"/>
        <v>5</v>
      </c>
    </row>
    <row r="17" spans="1:10" x14ac:dyDescent="0.25">
      <c r="A17" s="260" t="s">
        <v>194</v>
      </c>
      <c r="B17" s="260">
        <f>SUM(B7:B16)</f>
        <v>12</v>
      </c>
      <c r="C17" s="260">
        <f t="shared" ref="C17:J17" si="1">SUM(C7:C16)</f>
        <v>1</v>
      </c>
      <c r="D17" s="260">
        <f t="shared" si="1"/>
        <v>1</v>
      </c>
      <c r="E17" s="260">
        <f t="shared" si="1"/>
        <v>9</v>
      </c>
      <c r="F17" s="260">
        <f t="shared" si="1"/>
        <v>5</v>
      </c>
      <c r="G17" s="260">
        <f t="shared" si="1"/>
        <v>1</v>
      </c>
      <c r="H17" s="260">
        <f t="shared" si="1"/>
        <v>1</v>
      </c>
      <c r="I17" s="260">
        <f t="shared" si="1"/>
        <v>1</v>
      </c>
      <c r="J17" s="260">
        <f t="shared" si="1"/>
        <v>31</v>
      </c>
    </row>
  </sheetData>
  <mergeCells count="2">
    <mergeCell ref="A5:A6"/>
    <mergeCell ref="B5:J5"/>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15"/>
  <sheetViews>
    <sheetView zoomScale="80" zoomScaleNormal="80" workbookViewId="0">
      <selection activeCell="B21" sqref="B21"/>
    </sheetView>
  </sheetViews>
  <sheetFormatPr defaultRowHeight="15" x14ac:dyDescent="0.25"/>
  <cols>
    <col min="1" max="1" width="48.5703125" bestFit="1" customWidth="1"/>
    <col min="2" max="2" width="19.85546875" bestFit="1" customWidth="1"/>
    <col min="3" max="3" width="17.5703125" bestFit="1" customWidth="1"/>
    <col min="4" max="4" width="11.5703125" bestFit="1" customWidth="1"/>
    <col min="5" max="5" width="9.85546875" bestFit="1" customWidth="1"/>
    <col min="6" max="6" width="11.28515625" bestFit="1" customWidth="1"/>
    <col min="7" max="7" width="15.5703125" bestFit="1" customWidth="1"/>
    <col min="8" max="8" width="16.85546875" bestFit="1" customWidth="1"/>
  </cols>
  <sheetData>
    <row r="1" spans="1:8" ht="15.75" thickBot="1" x14ac:dyDescent="0.3">
      <c r="A1" s="106" t="s">
        <v>386</v>
      </c>
    </row>
    <row r="3" spans="1:8" x14ac:dyDescent="0.25">
      <c r="A3" s="424" t="s">
        <v>497</v>
      </c>
      <c r="B3" s="416" t="s">
        <v>157</v>
      </c>
      <c r="C3" s="416"/>
      <c r="D3" s="416"/>
      <c r="E3" s="416"/>
      <c r="F3" s="416"/>
      <c r="G3" s="416"/>
      <c r="H3" s="416"/>
    </row>
    <row r="4" spans="1:8" x14ac:dyDescent="0.25">
      <c r="A4" s="424"/>
      <c r="B4" s="120" t="s">
        <v>321</v>
      </c>
      <c r="C4" s="120" t="s">
        <v>320</v>
      </c>
      <c r="D4" s="120" t="s">
        <v>318</v>
      </c>
      <c r="E4" s="120" t="s">
        <v>332</v>
      </c>
      <c r="F4" s="120" t="s">
        <v>319</v>
      </c>
      <c r="G4" s="120" t="s">
        <v>328</v>
      </c>
      <c r="H4" s="120" t="s">
        <v>194</v>
      </c>
    </row>
    <row r="5" spans="1:8" x14ac:dyDescent="0.25">
      <c r="A5" s="158" t="s">
        <v>462</v>
      </c>
      <c r="B5" s="123">
        <v>1</v>
      </c>
      <c r="C5" s="123"/>
      <c r="D5" s="123">
        <v>4</v>
      </c>
      <c r="E5" s="123"/>
      <c r="F5" s="123"/>
      <c r="G5" s="123"/>
      <c r="H5" s="123">
        <f>SUM(B5:G5)</f>
        <v>5</v>
      </c>
    </row>
    <row r="6" spans="1:8" x14ac:dyDescent="0.25">
      <c r="A6" s="158" t="s">
        <v>465</v>
      </c>
      <c r="B6" s="123"/>
      <c r="C6" s="123"/>
      <c r="D6" s="123">
        <v>2</v>
      </c>
      <c r="E6" s="123"/>
      <c r="F6" s="123"/>
      <c r="G6" s="123"/>
      <c r="H6" s="123">
        <f t="shared" ref="H6:H14" si="0">SUM(B6:G6)</f>
        <v>2</v>
      </c>
    </row>
    <row r="7" spans="1:8" x14ac:dyDescent="0.25">
      <c r="A7" s="158" t="s">
        <v>477</v>
      </c>
      <c r="B7" s="123"/>
      <c r="C7" s="123"/>
      <c r="D7" s="123">
        <v>1</v>
      </c>
      <c r="E7" s="123"/>
      <c r="F7" s="123">
        <v>1</v>
      </c>
      <c r="G7" s="123"/>
      <c r="H7" s="123">
        <f t="shared" si="0"/>
        <v>2</v>
      </c>
    </row>
    <row r="8" spans="1:8" x14ac:dyDescent="0.25">
      <c r="A8" s="158" t="s">
        <v>478</v>
      </c>
      <c r="B8" s="123"/>
      <c r="C8" s="123"/>
      <c r="D8" s="123">
        <v>4</v>
      </c>
      <c r="E8" s="123"/>
      <c r="F8" s="123"/>
      <c r="G8" s="123"/>
      <c r="H8" s="123">
        <f t="shared" si="0"/>
        <v>4</v>
      </c>
    </row>
    <row r="9" spans="1:8" x14ac:dyDescent="0.25">
      <c r="A9" s="158" t="s">
        <v>484</v>
      </c>
      <c r="B9" s="123"/>
      <c r="C9" s="123">
        <v>1</v>
      </c>
      <c r="D9" s="123">
        <v>1</v>
      </c>
      <c r="E9" s="123">
        <v>1</v>
      </c>
      <c r="F9" s="123"/>
      <c r="G9" s="123"/>
      <c r="H9" s="123">
        <f t="shared" si="0"/>
        <v>3</v>
      </c>
    </row>
    <row r="10" spans="1:8" x14ac:dyDescent="0.25">
      <c r="A10" s="158" t="s">
        <v>481</v>
      </c>
      <c r="B10" s="123"/>
      <c r="C10" s="123">
        <v>2</v>
      </c>
      <c r="D10" s="123">
        <v>3</v>
      </c>
      <c r="E10" s="123"/>
      <c r="F10" s="123"/>
      <c r="G10" s="123"/>
      <c r="H10" s="123">
        <f t="shared" si="0"/>
        <v>5</v>
      </c>
    </row>
    <row r="11" spans="1:8" x14ac:dyDescent="0.25">
      <c r="A11" s="158" t="s">
        <v>483</v>
      </c>
      <c r="B11" s="123">
        <v>2</v>
      </c>
      <c r="C11" s="123">
        <v>1</v>
      </c>
      <c r="D11" s="123"/>
      <c r="E11" s="123"/>
      <c r="F11" s="123"/>
      <c r="G11" s="123"/>
      <c r="H11" s="123">
        <f t="shared" si="0"/>
        <v>3</v>
      </c>
    </row>
    <row r="12" spans="1:8" x14ac:dyDescent="0.25">
      <c r="A12" s="158" t="s">
        <v>474</v>
      </c>
      <c r="B12" s="123"/>
      <c r="C12" s="123"/>
      <c r="D12" s="123"/>
      <c r="E12" s="123">
        <v>1</v>
      </c>
      <c r="F12" s="123"/>
      <c r="G12" s="123"/>
      <c r="H12" s="123">
        <f t="shared" si="0"/>
        <v>1</v>
      </c>
    </row>
    <row r="13" spans="1:8" x14ac:dyDescent="0.25">
      <c r="A13" s="158" t="s">
        <v>479</v>
      </c>
      <c r="B13" s="123"/>
      <c r="C13" s="123"/>
      <c r="D13" s="123">
        <v>1</v>
      </c>
      <c r="E13" s="123"/>
      <c r="F13" s="123"/>
      <c r="G13" s="123"/>
      <c r="H13" s="123">
        <f t="shared" si="0"/>
        <v>1</v>
      </c>
    </row>
    <row r="14" spans="1:8" x14ac:dyDescent="0.25">
      <c r="A14" s="158" t="s">
        <v>476</v>
      </c>
      <c r="B14" s="123">
        <v>1</v>
      </c>
      <c r="C14" s="123">
        <v>1</v>
      </c>
      <c r="D14" s="123">
        <v>2</v>
      </c>
      <c r="E14" s="123"/>
      <c r="F14" s="123"/>
      <c r="G14" s="123">
        <v>1</v>
      </c>
      <c r="H14" s="123">
        <f t="shared" si="0"/>
        <v>5</v>
      </c>
    </row>
    <row r="15" spans="1:8" x14ac:dyDescent="0.25">
      <c r="A15" s="121" t="s">
        <v>194</v>
      </c>
      <c r="B15" s="120">
        <f>SUM(B5:B14)</f>
        <v>4</v>
      </c>
      <c r="C15" s="120">
        <f t="shared" ref="C15:H15" si="1">SUM(C5:C14)</f>
        <v>5</v>
      </c>
      <c r="D15" s="120">
        <f t="shared" si="1"/>
        <v>18</v>
      </c>
      <c r="E15" s="120">
        <f t="shared" si="1"/>
        <v>2</v>
      </c>
      <c r="F15" s="120">
        <f t="shared" si="1"/>
        <v>1</v>
      </c>
      <c r="G15" s="120">
        <f t="shared" si="1"/>
        <v>1</v>
      </c>
      <c r="H15" s="120">
        <f t="shared" si="1"/>
        <v>31</v>
      </c>
    </row>
  </sheetData>
  <mergeCells count="2">
    <mergeCell ref="A3:A4"/>
    <mergeCell ref="B3:H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16"/>
  <sheetViews>
    <sheetView zoomScale="80" zoomScaleNormal="80" workbookViewId="0">
      <selection activeCell="I22" sqref="I22"/>
    </sheetView>
  </sheetViews>
  <sheetFormatPr defaultRowHeight="15" x14ac:dyDescent="0.25"/>
  <cols>
    <col min="1" max="1" width="48.5703125" bestFit="1" customWidth="1"/>
    <col min="2" max="2" width="6.140625" customWidth="1"/>
    <col min="3" max="7" width="5.42578125" bestFit="1" customWidth="1"/>
    <col min="8" max="8" width="16.85546875" bestFit="1" customWidth="1"/>
  </cols>
  <sheetData>
    <row r="1" spans="1:8" ht="15.75" thickBot="1" x14ac:dyDescent="0.3">
      <c r="A1" s="106" t="s">
        <v>499</v>
      </c>
    </row>
    <row r="3" spans="1:8" x14ac:dyDescent="0.25">
      <c r="B3" s="124"/>
      <c r="C3" s="124"/>
      <c r="D3" s="124"/>
      <c r="E3" s="124"/>
      <c r="F3" s="124"/>
      <c r="G3" s="124"/>
      <c r="H3" s="124"/>
    </row>
    <row r="4" spans="1:8" x14ac:dyDescent="0.25">
      <c r="A4" s="416" t="s">
        <v>497</v>
      </c>
      <c r="B4" s="416" t="s">
        <v>384</v>
      </c>
      <c r="C4" s="416"/>
      <c r="D4" s="416"/>
      <c r="E4" s="416"/>
      <c r="F4" s="416"/>
      <c r="G4" s="416"/>
      <c r="H4" s="416"/>
    </row>
    <row r="5" spans="1:8" x14ac:dyDescent="0.25">
      <c r="A5" s="416"/>
      <c r="B5" s="120" t="s">
        <v>79</v>
      </c>
      <c r="C5" s="120" t="s">
        <v>52</v>
      </c>
      <c r="D5" s="120" t="s">
        <v>7</v>
      </c>
      <c r="E5" s="120" t="s">
        <v>21</v>
      </c>
      <c r="F5" s="120" t="s">
        <v>56</v>
      </c>
      <c r="G5" s="120" t="s">
        <v>40</v>
      </c>
      <c r="H5" s="120" t="s">
        <v>194</v>
      </c>
    </row>
    <row r="6" spans="1:8" x14ac:dyDescent="0.25">
      <c r="A6" s="158" t="s">
        <v>462</v>
      </c>
      <c r="B6" s="123"/>
      <c r="C6" s="123">
        <v>3</v>
      </c>
      <c r="D6" s="123"/>
      <c r="E6" s="123">
        <v>1</v>
      </c>
      <c r="F6" s="123">
        <v>1</v>
      </c>
      <c r="G6" s="123"/>
      <c r="H6" s="123">
        <f>SUM(B6:G6)</f>
        <v>5</v>
      </c>
    </row>
    <row r="7" spans="1:8" x14ac:dyDescent="0.25">
      <c r="A7" s="158" t="s">
        <v>465</v>
      </c>
      <c r="B7" s="123">
        <v>1</v>
      </c>
      <c r="C7" s="123"/>
      <c r="D7" s="123">
        <v>1</v>
      </c>
      <c r="E7" s="123"/>
      <c r="F7" s="123"/>
      <c r="G7" s="123"/>
      <c r="H7" s="123">
        <f t="shared" ref="H7:H15" si="0">SUM(B7:G7)</f>
        <v>2</v>
      </c>
    </row>
    <row r="8" spans="1:8" x14ac:dyDescent="0.25">
      <c r="A8" s="158" t="s">
        <v>477</v>
      </c>
      <c r="B8" s="123"/>
      <c r="C8" s="123">
        <v>1</v>
      </c>
      <c r="D8" s="123"/>
      <c r="E8" s="123">
        <v>1</v>
      </c>
      <c r="F8" s="123"/>
      <c r="G8" s="123"/>
      <c r="H8" s="123">
        <f t="shared" si="0"/>
        <v>2</v>
      </c>
    </row>
    <row r="9" spans="1:8" x14ac:dyDescent="0.25">
      <c r="A9" s="158" t="s">
        <v>478</v>
      </c>
      <c r="B9" s="123"/>
      <c r="C9" s="123"/>
      <c r="D9" s="123"/>
      <c r="E9" s="123">
        <v>3</v>
      </c>
      <c r="F9" s="123">
        <v>1</v>
      </c>
      <c r="G9" s="123"/>
      <c r="H9" s="123">
        <f t="shared" si="0"/>
        <v>4</v>
      </c>
    </row>
    <row r="10" spans="1:8" x14ac:dyDescent="0.25">
      <c r="A10" s="158" t="s">
        <v>484</v>
      </c>
      <c r="B10" s="123"/>
      <c r="C10" s="123"/>
      <c r="D10" s="123">
        <v>2</v>
      </c>
      <c r="E10" s="123"/>
      <c r="F10" s="123">
        <v>1</v>
      </c>
      <c r="G10" s="123"/>
      <c r="H10" s="123">
        <f t="shared" si="0"/>
        <v>3</v>
      </c>
    </row>
    <row r="11" spans="1:8" x14ac:dyDescent="0.25">
      <c r="A11" s="158" t="s">
        <v>481</v>
      </c>
      <c r="B11" s="123"/>
      <c r="C11" s="123"/>
      <c r="D11" s="123">
        <v>2</v>
      </c>
      <c r="E11" s="123">
        <v>1</v>
      </c>
      <c r="F11" s="123">
        <v>2</v>
      </c>
      <c r="G11" s="123"/>
      <c r="H11" s="123">
        <f t="shared" si="0"/>
        <v>5</v>
      </c>
    </row>
    <row r="12" spans="1:8" x14ac:dyDescent="0.25">
      <c r="A12" s="158" t="s">
        <v>483</v>
      </c>
      <c r="B12" s="123"/>
      <c r="C12" s="123"/>
      <c r="D12" s="123"/>
      <c r="E12" s="123">
        <v>3</v>
      </c>
      <c r="F12" s="123"/>
      <c r="G12" s="123"/>
      <c r="H12" s="123">
        <f t="shared" si="0"/>
        <v>3</v>
      </c>
    </row>
    <row r="13" spans="1:8" x14ac:dyDescent="0.25">
      <c r="A13" s="158" t="s">
        <v>474</v>
      </c>
      <c r="B13" s="123"/>
      <c r="C13" s="123"/>
      <c r="D13" s="123"/>
      <c r="E13" s="123"/>
      <c r="F13" s="123"/>
      <c r="G13" s="123">
        <v>1</v>
      </c>
      <c r="H13" s="123">
        <f t="shared" si="0"/>
        <v>1</v>
      </c>
    </row>
    <row r="14" spans="1:8" x14ac:dyDescent="0.25">
      <c r="A14" s="158" t="s">
        <v>479</v>
      </c>
      <c r="B14" s="123"/>
      <c r="C14" s="123"/>
      <c r="D14" s="123">
        <v>1</v>
      </c>
      <c r="E14" s="123"/>
      <c r="F14" s="123"/>
      <c r="G14" s="123"/>
      <c r="H14" s="123">
        <f t="shared" si="0"/>
        <v>1</v>
      </c>
    </row>
    <row r="15" spans="1:8" x14ac:dyDescent="0.25">
      <c r="A15" s="158" t="s">
        <v>476</v>
      </c>
      <c r="B15" s="123"/>
      <c r="C15" s="123">
        <v>1</v>
      </c>
      <c r="D15" s="123"/>
      <c r="E15" s="123">
        <v>2</v>
      </c>
      <c r="F15" s="123">
        <v>2</v>
      </c>
      <c r="G15" s="123"/>
      <c r="H15" s="123">
        <f t="shared" si="0"/>
        <v>5</v>
      </c>
    </row>
    <row r="16" spans="1:8" x14ac:dyDescent="0.25">
      <c r="A16" s="121" t="s">
        <v>194</v>
      </c>
      <c r="B16" s="120">
        <f>SUM(B6:B15)</f>
        <v>1</v>
      </c>
      <c r="C16" s="120">
        <f t="shared" ref="C16:H16" si="1">SUM(C6:C15)</f>
        <v>5</v>
      </c>
      <c r="D16" s="120">
        <f t="shared" si="1"/>
        <v>6</v>
      </c>
      <c r="E16" s="120">
        <f t="shared" si="1"/>
        <v>11</v>
      </c>
      <c r="F16" s="120">
        <f t="shared" si="1"/>
        <v>7</v>
      </c>
      <c r="G16" s="120">
        <f t="shared" si="1"/>
        <v>1</v>
      </c>
      <c r="H16" s="120">
        <f t="shared" si="1"/>
        <v>31</v>
      </c>
    </row>
  </sheetData>
  <mergeCells count="2">
    <mergeCell ref="A4:A5"/>
    <mergeCell ref="B4:H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A34"/>
  <sheetViews>
    <sheetView topLeftCell="A26" zoomScale="70" zoomScaleNormal="70" workbookViewId="0">
      <selection activeCell="V49" sqref="V49"/>
    </sheetView>
  </sheetViews>
  <sheetFormatPr defaultRowHeight="15" x14ac:dyDescent="0.25"/>
  <cols>
    <col min="1" max="1" width="53.28515625" customWidth="1"/>
    <col min="2" max="13" width="9.42578125" customWidth="1"/>
    <col min="27" max="27" width="17.42578125" customWidth="1"/>
  </cols>
  <sheetData>
    <row r="1" spans="1:27" ht="15.75" thickBot="1" x14ac:dyDescent="0.3">
      <c r="A1" s="136" t="s">
        <v>500</v>
      </c>
    </row>
    <row r="3" spans="1:27" x14ac:dyDescent="0.25">
      <c r="B3" s="124"/>
      <c r="C3" s="124"/>
      <c r="D3" s="124"/>
      <c r="E3" s="124"/>
      <c r="F3" s="124"/>
      <c r="G3" s="124"/>
      <c r="H3" s="124"/>
      <c r="I3" s="124"/>
      <c r="J3" s="124"/>
      <c r="K3" s="124"/>
      <c r="L3" s="124"/>
      <c r="M3" s="124"/>
    </row>
    <row r="4" spans="1:27" x14ac:dyDescent="0.25">
      <c r="A4" s="416" t="s">
        <v>497</v>
      </c>
      <c r="B4" s="416" t="s">
        <v>398</v>
      </c>
      <c r="C4" s="416"/>
      <c r="D4" s="416"/>
      <c r="E4" s="416"/>
      <c r="F4" s="416"/>
      <c r="G4" s="416"/>
      <c r="H4" s="416"/>
      <c r="I4" s="416"/>
      <c r="J4" s="416"/>
      <c r="K4" s="416"/>
      <c r="L4" s="416"/>
      <c r="M4" s="416"/>
      <c r="N4" s="124"/>
      <c r="O4" s="124"/>
      <c r="P4" s="124"/>
      <c r="Q4" s="124"/>
      <c r="R4" s="124"/>
      <c r="S4" s="124"/>
      <c r="T4" s="124"/>
      <c r="U4" s="124"/>
      <c r="V4" s="124"/>
      <c r="W4" s="124"/>
      <c r="X4" s="124"/>
      <c r="Y4" s="124"/>
      <c r="Z4" s="124"/>
      <c r="AA4" s="124"/>
    </row>
    <row r="5" spans="1:27" x14ac:dyDescent="0.25">
      <c r="A5" s="416"/>
      <c r="B5" s="120" t="s">
        <v>340</v>
      </c>
      <c r="C5" s="120" t="s">
        <v>341</v>
      </c>
      <c r="D5" s="120" t="s">
        <v>342</v>
      </c>
      <c r="E5" s="120" t="s">
        <v>343</v>
      </c>
      <c r="F5" s="120" t="s">
        <v>344</v>
      </c>
      <c r="G5" s="120" t="s">
        <v>345</v>
      </c>
      <c r="H5" s="120" t="s">
        <v>346</v>
      </c>
      <c r="I5" s="120" t="s">
        <v>347</v>
      </c>
      <c r="J5" s="120" t="s">
        <v>348</v>
      </c>
      <c r="K5" s="120" t="s">
        <v>349</v>
      </c>
      <c r="L5" s="120" t="s">
        <v>350</v>
      </c>
      <c r="M5" s="120" t="s">
        <v>337</v>
      </c>
      <c r="N5" s="124"/>
      <c r="O5" s="124"/>
      <c r="P5" s="124"/>
      <c r="Q5" s="416" t="s">
        <v>497</v>
      </c>
      <c r="R5" s="416"/>
      <c r="S5" s="416"/>
      <c r="T5" s="416"/>
      <c r="U5" s="416"/>
      <c r="V5" s="416"/>
      <c r="W5" s="416"/>
      <c r="X5" s="416"/>
      <c r="Y5" s="416"/>
      <c r="Z5" s="416"/>
      <c r="AA5" s="416"/>
    </row>
    <row r="6" spans="1:27" x14ac:dyDescent="0.25">
      <c r="A6" s="123" t="s">
        <v>462</v>
      </c>
      <c r="B6" s="123"/>
      <c r="C6" s="123">
        <v>1</v>
      </c>
      <c r="D6" s="123"/>
      <c r="E6" s="123"/>
      <c r="F6" s="123">
        <v>1</v>
      </c>
      <c r="G6" s="123">
        <v>1</v>
      </c>
      <c r="H6" s="123">
        <v>2</v>
      </c>
      <c r="I6" s="123"/>
      <c r="J6" s="123"/>
      <c r="K6" s="123"/>
      <c r="L6" s="123"/>
      <c r="M6" s="123">
        <f>SUM(B6:L6)</f>
        <v>5</v>
      </c>
      <c r="N6" s="124"/>
      <c r="O6" s="124"/>
      <c r="P6" s="120"/>
      <c r="Q6" s="120" t="s">
        <v>462</v>
      </c>
      <c r="R6" s="120" t="s">
        <v>465</v>
      </c>
      <c r="S6" s="120" t="s">
        <v>477</v>
      </c>
      <c r="T6" s="120" t="s">
        <v>478</v>
      </c>
      <c r="U6" s="120" t="s">
        <v>484</v>
      </c>
      <c r="V6" s="120" t="s">
        <v>481</v>
      </c>
      <c r="W6" s="120" t="s">
        <v>483</v>
      </c>
      <c r="X6" s="120" t="s">
        <v>474</v>
      </c>
      <c r="Y6" s="120" t="s">
        <v>479</v>
      </c>
      <c r="Z6" s="120" t="s">
        <v>476</v>
      </c>
      <c r="AA6" s="120" t="s">
        <v>337</v>
      </c>
    </row>
    <row r="7" spans="1:27" x14ac:dyDescent="0.25">
      <c r="A7" s="123" t="s">
        <v>465</v>
      </c>
      <c r="B7" s="123"/>
      <c r="C7" s="123"/>
      <c r="D7" s="123"/>
      <c r="E7" s="123">
        <v>2</v>
      </c>
      <c r="F7" s="123"/>
      <c r="G7" s="123"/>
      <c r="H7" s="123"/>
      <c r="I7" s="123"/>
      <c r="J7" s="123"/>
      <c r="K7" s="123"/>
      <c r="L7" s="123"/>
      <c r="M7" s="123">
        <f t="shared" ref="M7:M15" si="0">SUM(B7:L7)</f>
        <v>2</v>
      </c>
      <c r="N7" s="124"/>
      <c r="O7" s="124"/>
      <c r="P7" s="128" t="s">
        <v>340</v>
      </c>
      <c r="Q7" s="128"/>
      <c r="R7" s="128"/>
      <c r="S7" s="128"/>
      <c r="T7" s="128">
        <v>1</v>
      </c>
      <c r="U7" s="128"/>
      <c r="V7" s="128"/>
      <c r="W7" s="128"/>
      <c r="X7" s="128"/>
      <c r="Y7" s="128"/>
      <c r="Z7" s="128"/>
      <c r="AA7" s="128">
        <f>SUM(Q7:Z7)</f>
        <v>1</v>
      </c>
    </row>
    <row r="8" spans="1:27" x14ac:dyDescent="0.25">
      <c r="A8" s="123" t="s">
        <v>477</v>
      </c>
      <c r="B8" s="123"/>
      <c r="C8" s="123"/>
      <c r="D8" s="123"/>
      <c r="E8" s="123"/>
      <c r="F8" s="123"/>
      <c r="G8" s="123"/>
      <c r="H8" s="123">
        <v>2</v>
      </c>
      <c r="I8" s="123"/>
      <c r="J8" s="123"/>
      <c r="K8" s="123"/>
      <c r="L8" s="123"/>
      <c r="M8" s="123">
        <f t="shared" si="0"/>
        <v>2</v>
      </c>
      <c r="N8" s="124"/>
      <c r="O8" s="124"/>
      <c r="P8" s="128" t="s">
        <v>341</v>
      </c>
      <c r="Q8" s="128">
        <v>1</v>
      </c>
      <c r="R8" s="128"/>
      <c r="S8" s="128"/>
      <c r="T8" s="128"/>
      <c r="U8" s="128"/>
      <c r="V8" s="128"/>
      <c r="W8" s="128"/>
      <c r="X8" s="128"/>
      <c r="Y8" s="128"/>
      <c r="Z8" s="128">
        <v>1</v>
      </c>
      <c r="AA8" s="128">
        <f t="shared" ref="AA8:AA17" si="1">SUM(Q8:Z8)</f>
        <v>2</v>
      </c>
    </row>
    <row r="9" spans="1:27" x14ac:dyDescent="0.25">
      <c r="A9" s="123" t="s">
        <v>478</v>
      </c>
      <c r="B9" s="123">
        <v>1</v>
      </c>
      <c r="C9" s="123"/>
      <c r="D9" s="123"/>
      <c r="E9" s="123"/>
      <c r="F9" s="123"/>
      <c r="G9" s="123"/>
      <c r="H9" s="123"/>
      <c r="I9" s="123">
        <v>1</v>
      </c>
      <c r="J9" s="123">
        <v>1</v>
      </c>
      <c r="K9" s="123">
        <v>1</v>
      </c>
      <c r="L9" s="123"/>
      <c r="M9" s="123">
        <f t="shared" si="0"/>
        <v>4</v>
      </c>
      <c r="N9" s="124"/>
      <c r="O9" s="124"/>
      <c r="P9" s="128" t="s">
        <v>342</v>
      </c>
      <c r="Q9" s="128"/>
      <c r="R9" s="128"/>
      <c r="S9" s="128"/>
      <c r="T9" s="128"/>
      <c r="U9" s="128"/>
      <c r="V9" s="128">
        <v>1</v>
      </c>
      <c r="W9" s="128"/>
      <c r="X9" s="128"/>
      <c r="Y9" s="128"/>
      <c r="Z9" s="128">
        <v>1</v>
      </c>
      <c r="AA9" s="128">
        <f t="shared" si="1"/>
        <v>2</v>
      </c>
    </row>
    <row r="10" spans="1:27" x14ac:dyDescent="0.25">
      <c r="A10" s="123" t="s">
        <v>484</v>
      </c>
      <c r="B10" s="123"/>
      <c r="C10" s="123"/>
      <c r="D10" s="123"/>
      <c r="E10" s="123"/>
      <c r="F10" s="123"/>
      <c r="G10" s="123">
        <v>1</v>
      </c>
      <c r="H10" s="123"/>
      <c r="I10" s="123"/>
      <c r="J10" s="123">
        <v>1</v>
      </c>
      <c r="K10" s="123"/>
      <c r="L10" s="123">
        <v>1</v>
      </c>
      <c r="M10" s="123">
        <f t="shared" si="0"/>
        <v>3</v>
      </c>
      <c r="N10" s="124"/>
      <c r="O10" s="124"/>
      <c r="P10" s="128" t="s">
        <v>343</v>
      </c>
      <c r="Q10" s="128"/>
      <c r="R10" s="128">
        <v>2</v>
      </c>
      <c r="S10" s="128"/>
      <c r="T10" s="128"/>
      <c r="U10" s="128"/>
      <c r="V10" s="128">
        <v>1</v>
      </c>
      <c r="W10" s="128"/>
      <c r="X10" s="128"/>
      <c r="Y10" s="128"/>
      <c r="Z10" s="128"/>
      <c r="AA10" s="128">
        <f t="shared" si="1"/>
        <v>3</v>
      </c>
    </row>
    <row r="11" spans="1:27" x14ac:dyDescent="0.25">
      <c r="A11" s="123" t="s">
        <v>481</v>
      </c>
      <c r="B11" s="123"/>
      <c r="C11" s="123"/>
      <c r="D11" s="123">
        <v>1</v>
      </c>
      <c r="E11" s="123">
        <v>1</v>
      </c>
      <c r="F11" s="123"/>
      <c r="G11" s="123"/>
      <c r="H11" s="123">
        <v>1</v>
      </c>
      <c r="I11" s="123">
        <v>1</v>
      </c>
      <c r="J11" s="123">
        <v>1</v>
      </c>
      <c r="K11" s="123"/>
      <c r="L11" s="123"/>
      <c r="M11" s="123">
        <f t="shared" si="0"/>
        <v>5</v>
      </c>
      <c r="N11" s="124"/>
      <c r="O11" s="124"/>
      <c r="P11" s="128" t="s">
        <v>344</v>
      </c>
      <c r="Q11" s="128">
        <v>1</v>
      </c>
      <c r="R11" s="128"/>
      <c r="S11" s="128"/>
      <c r="T11" s="128"/>
      <c r="U11" s="128"/>
      <c r="V11" s="128"/>
      <c r="W11" s="128">
        <v>1</v>
      </c>
      <c r="X11" s="128"/>
      <c r="Y11" s="128"/>
      <c r="Z11" s="128"/>
      <c r="AA11" s="128">
        <f t="shared" si="1"/>
        <v>2</v>
      </c>
    </row>
    <row r="12" spans="1:27" x14ac:dyDescent="0.25">
      <c r="A12" s="123" t="s">
        <v>483</v>
      </c>
      <c r="B12" s="123"/>
      <c r="C12" s="123"/>
      <c r="D12" s="123"/>
      <c r="E12" s="123"/>
      <c r="F12" s="123">
        <v>1</v>
      </c>
      <c r="G12" s="123"/>
      <c r="H12" s="123"/>
      <c r="I12" s="123"/>
      <c r="J12" s="123">
        <v>1</v>
      </c>
      <c r="K12" s="123"/>
      <c r="L12" s="123">
        <v>1</v>
      </c>
      <c r="M12" s="123">
        <f t="shared" si="0"/>
        <v>3</v>
      </c>
      <c r="N12" s="124"/>
      <c r="O12" s="124"/>
      <c r="P12" s="128" t="s">
        <v>345</v>
      </c>
      <c r="Q12" s="128">
        <v>1</v>
      </c>
      <c r="R12" s="128"/>
      <c r="S12" s="128"/>
      <c r="T12" s="128"/>
      <c r="U12" s="128">
        <v>1</v>
      </c>
      <c r="V12" s="128"/>
      <c r="W12" s="128"/>
      <c r="X12" s="128"/>
      <c r="Y12" s="128"/>
      <c r="Z12" s="128">
        <v>2</v>
      </c>
      <c r="AA12" s="128">
        <f t="shared" si="1"/>
        <v>4</v>
      </c>
    </row>
    <row r="13" spans="1:27" x14ac:dyDescent="0.25">
      <c r="A13" s="123" t="s">
        <v>474</v>
      </c>
      <c r="B13" s="123"/>
      <c r="C13" s="123"/>
      <c r="D13" s="123"/>
      <c r="E13" s="123"/>
      <c r="F13" s="123"/>
      <c r="G13" s="123"/>
      <c r="H13" s="123"/>
      <c r="I13" s="123"/>
      <c r="J13" s="123"/>
      <c r="K13" s="123">
        <v>1</v>
      </c>
      <c r="L13" s="123"/>
      <c r="M13" s="123">
        <f t="shared" si="0"/>
        <v>1</v>
      </c>
      <c r="N13" s="124"/>
      <c r="O13" s="124"/>
      <c r="P13" s="128" t="s">
        <v>346</v>
      </c>
      <c r="Q13" s="128">
        <v>2</v>
      </c>
      <c r="R13" s="128"/>
      <c r="S13" s="128">
        <v>2</v>
      </c>
      <c r="T13" s="128"/>
      <c r="U13" s="128"/>
      <c r="V13" s="128">
        <v>1</v>
      </c>
      <c r="W13" s="128"/>
      <c r="X13" s="128"/>
      <c r="Y13" s="128"/>
      <c r="Z13" s="128"/>
      <c r="AA13" s="128">
        <f t="shared" si="1"/>
        <v>5</v>
      </c>
    </row>
    <row r="14" spans="1:27" x14ac:dyDescent="0.25">
      <c r="A14" s="123" t="s">
        <v>479</v>
      </c>
      <c r="B14" s="123"/>
      <c r="C14" s="123"/>
      <c r="D14" s="123"/>
      <c r="E14" s="123"/>
      <c r="F14" s="123"/>
      <c r="G14" s="123"/>
      <c r="H14" s="123"/>
      <c r="I14" s="123"/>
      <c r="J14" s="123"/>
      <c r="K14" s="123"/>
      <c r="L14" s="123">
        <v>1</v>
      </c>
      <c r="M14" s="123">
        <f t="shared" si="0"/>
        <v>1</v>
      </c>
      <c r="N14" s="124"/>
      <c r="O14" s="124"/>
      <c r="P14" s="128" t="s">
        <v>347</v>
      </c>
      <c r="Q14" s="128"/>
      <c r="R14" s="128"/>
      <c r="S14" s="128"/>
      <c r="T14" s="128">
        <v>1</v>
      </c>
      <c r="U14" s="128"/>
      <c r="V14" s="128">
        <v>1</v>
      </c>
      <c r="W14" s="128"/>
      <c r="X14" s="128"/>
      <c r="Y14" s="128"/>
      <c r="Z14" s="128">
        <v>1</v>
      </c>
      <c r="AA14" s="128">
        <f t="shared" si="1"/>
        <v>3</v>
      </c>
    </row>
    <row r="15" spans="1:27" x14ac:dyDescent="0.25">
      <c r="A15" s="123" t="s">
        <v>476</v>
      </c>
      <c r="B15" s="123"/>
      <c r="C15" s="123">
        <v>1</v>
      </c>
      <c r="D15" s="123">
        <v>1</v>
      </c>
      <c r="E15" s="123"/>
      <c r="F15" s="123"/>
      <c r="G15" s="123">
        <v>2</v>
      </c>
      <c r="H15" s="123"/>
      <c r="I15" s="123">
        <v>1</v>
      </c>
      <c r="J15" s="123"/>
      <c r="K15" s="123"/>
      <c r="L15" s="123"/>
      <c r="M15" s="123">
        <f t="shared" si="0"/>
        <v>5</v>
      </c>
      <c r="N15" s="124"/>
      <c r="O15" s="124"/>
      <c r="P15" s="128" t="s">
        <v>348</v>
      </c>
      <c r="Q15" s="128"/>
      <c r="R15" s="128"/>
      <c r="S15" s="128"/>
      <c r="T15" s="128">
        <v>1</v>
      </c>
      <c r="U15" s="128">
        <v>1</v>
      </c>
      <c r="V15" s="128">
        <v>1</v>
      </c>
      <c r="W15" s="128">
        <v>1</v>
      </c>
      <c r="X15" s="128"/>
      <c r="Y15" s="128"/>
      <c r="Z15" s="128"/>
      <c r="AA15" s="128">
        <f t="shared" si="1"/>
        <v>4</v>
      </c>
    </row>
    <row r="16" spans="1:27" x14ac:dyDescent="0.25">
      <c r="A16" s="120" t="s">
        <v>337</v>
      </c>
      <c r="B16" s="120">
        <f>SUM(B6:B15)</f>
        <v>1</v>
      </c>
      <c r="C16" s="120">
        <f t="shared" ref="C16:M16" si="2">SUM(C6:C15)</f>
        <v>2</v>
      </c>
      <c r="D16" s="120">
        <f t="shared" si="2"/>
        <v>2</v>
      </c>
      <c r="E16" s="120">
        <f t="shared" si="2"/>
        <v>3</v>
      </c>
      <c r="F16" s="120">
        <f t="shared" si="2"/>
        <v>2</v>
      </c>
      <c r="G16" s="120">
        <f t="shared" si="2"/>
        <v>4</v>
      </c>
      <c r="H16" s="120">
        <f t="shared" si="2"/>
        <v>5</v>
      </c>
      <c r="I16" s="120">
        <f t="shared" si="2"/>
        <v>3</v>
      </c>
      <c r="J16" s="120">
        <f t="shared" si="2"/>
        <v>4</v>
      </c>
      <c r="K16" s="120">
        <f t="shared" si="2"/>
        <v>2</v>
      </c>
      <c r="L16" s="120">
        <f t="shared" si="2"/>
        <v>3</v>
      </c>
      <c r="M16" s="120">
        <f t="shared" si="2"/>
        <v>31</v>
      </c>
      <c r="N16" s="124"/>
      <c r="O16" s="124"/>
      <c r="P16" s="128" t="s">
        <v>349</v>
      </c>
      <c r="Q16" s="128"/>
      <c r="R16" s="128"/>
      <c r="S16" s="128"/>
      <c r="T16" s="128">
        <v>1</v>
      </c>
      <c r="U16" s="128"/>
      <c r="V16" s="128"/>
      <c r="W16" s="128"/>
      <c r="X16" s="128">
        <v>1</v>
      </c>
      <c r="Y16" s="128"/>
      <c r="Z16" s="128"/>
      <c r="AA16" s="128">
        <f t="shared" si="1"/>
        <v>2</v>
      </c>
    </row>
    <row r="17" spans="1:27" x14ac:dyDescent="0.25">
      <c r="A17" s="124"/>
      <c r="B17" s="124"/>
      <c r="C17" s="124"/>
      <c r="D17" s="124"/>
      <c r="E17" s="124"/>
      <c r="F17" s="124"/>
      <c r="G17" s="124"/>
      <c r="H17" s="124"/>
      <c r="I17" s="124"/>
      <c r="J17" s="124"/>
      <c r="K17" s="124"/>
      <c r="L17" s="124"/>
      <c r="M17" s="124"/>
      <c r="N17" s="124"/>
      <c r="O17" s="124"/>
      <c r="P17" s="277" t="s">
        <v>350</v>
      </c>
      <c r="Q17" s="128"/>
      <c r="R17" s="128"/>
      <c r="S17" s="128"/>
      <c r="T17" s="128"/>
      <c r="U17" s="128">
        <v>1</v>
      </c>
      <c r="V17" s="128"/>
      <c r="W17" s="128">
        <v>1</v>
      </c>
      <c r="X17" s="128"/>
      <c r="Y17" s="128">
        <v>1</v>
      </c>
      <c r="Z17" s="128"/>
      <c r="AA17" s="128">
        <f t="shared" si="1"/>
        <v>3</v>
      </c>
    </row>
    <row r="18" spans="1:27" x14ac:dyDescent="0.25">
      <c r="A18" s="171"/>
      <c r="B18" s="171"/>
      <c r="C18" s="171"/>
      <c r="D18" s="171"/>
      <c r="E18" s="171"/>
      <c r="F18" s="171"/>
      <c r="G18" s="171"/>
      <c r="H18" s="171"/>
      <c r="I18" s="171"/>
      <c r="J18" s="171"/>
      <c r="K18" s="171"/>
      <c r="L18" s="171"/>
      <c r="M18" s="171"/>
      <c r="N18" s="124"/>
      <c r="O18" s="124"/>
      <c r="P18" s="261" t="s">
        <v>337</v>
      </c>
      <c r="Q18" s="120">
        <f>SUM(Q7:Q17)</f>
        <v>5</v>
      </c>
      <c r="R18" s="120">
        <f t="shared" ref="R18:AA18" si="3">SUM(R7:R17)</f>
        <v>2</v>
      </c>
      <c r="S18" s="120">
        <f t="shared" si="3"/>
        <v>2</v>
      </c>
      <c r="T18" s="120">
        <f t="shared" si="3"/>
        <v>4</v>
      </c>
      <c r="U18" s="120">
        <f t="shared" si="3"/>
        <v>3</v>
      </c>
      <c r="V18" s="120">
        <f t="shared" si="3"/>
        <v>5</v>
      </c>
      <c r="W18" s="120">
        <f t="shared" si="3"/>
        <v>3</v>
      </c>
      <c r="X18" s="120">
        <f t="shared" si="3"/>
        <v>1</v>
      </c>
      <c r="Y18" s="120">
        <f t="shared" si="3"/>
        <v>1</v>
      </c>
      <c r="Z18" s="120">
        <f t="shared" si="3"/>
        <v>5</v>
      </c>
      <c r="AA18" s="120">
        <f t="shared" si="3"/>
        <v>31</v>
      </c>
    </row>
    <row r="19" spans="1:27" x14ac:dyDescent="0.25">
      <c r="A19" s="169"/>
      <c r="B19" s="169"/>
      <c r="C19" s="169"/>
      <c r="D19" s="169"/>
      <c r="E19" s="169"/>
      <c r="F19" s="169"/>
      <c r="G19" s="169"/>
      <c r="H19" s="169"/>
      <c r="I19" s="169"/>
      <c r="J19" s="169"/>
      <c r="K19" s="169"/>
      <c r="L19" s="169"/>
      <c r="M19" s="169"/>
      <c r="N19" s="124"/>
      <c r="O19" s="124"/>
      <c r="P19" s="124"/>
      <c r="Q19" s="124"/>
      <c r="R19" s="124"/>
      <c r="S19" s="124"/>
      <c r="T19" s="124"/>
      <c r="U19" s="124"/>
      <c r="V19" s="124"/>
      <c r="W19" s="124"/>
      <c r="X19" s="124"/>
      <c r="Y19" s="124"/>
      <c r="Z19" s="124"/>
      <c r="AA19" s="124"/>
    </row>
    <row r="20" spans="1:27" x14ac:dyDescent="0.25">
      <c r="A20" s="169"/>
      <c r="B20" s="169"/>
      <c r="C20" s="169"/>
      <c r="D20" s="169"/>
      <c r="E20" s="169"/>
      <c r="F20" s="169"/>
      <c r="G20" s="169"/>
      <c r="H20" s="169"/>
      <c r="I20" s="169"/>
      <c r="J20" s="169"/>
      <c r="K20" s="169"/>
      <c r="L20" s="169"/>
      <c r="M20" s="169"/>
      <c r="N20" s="124"/>
      <c r="O20" s="124"/>
      <c r="P20" s="124"/>
      <c r="Q20" s="124"/>
      <c r="R20" s="124"/>
      <c r="S20" s="124"/>
      <c r="T20" s="124"/>
      <c r="U20" s="124"/>
      <c r="V20" s="124"/>
      <c r="W20" s="124"/>
      <c r="X20" s="124"/>
      <c r="Y20" s="124"/>
      <c r="Z20" s="124"/>
      <c r="AA20" s="124"/>
    </row>
    <row r="21" spans="1:27" x14ac:dyDescent="0.25">
      <c r="A21" s="171"/>
      <c r="B21" s="171"/>
      <c r="C21" s="171"/>
      <c r="D21" s="171"/>
      <c r="E21" s="171"/>
      <c r="F21" s="171"/>
      <c r="G21" s="171"/>
      <c r="H21" s="171"/>
      <c r="I21" s="171"/>
      <c r="J21" s="171"/>
      <c r="K21" s="171"/>
      <c r="L21" s="171"/>
      <c r="M21" s="171"/>
      <c r="N21" s="124"/>
      <c r="O21" s="124"/>
      <c r="P21" s="124"/>
      <c r="Q21" s="124"/>
      <c r="R21" s="124"/>
      <c r="S21" s="124"/>
      <c r="T21" s="124"/>
      <c r="U21" s="124"/>
      <c r="V21" s="124"/>
      <c r="W21" s="124"/>
      <c r="X21" s="124"/>
      <c r="Y21" s="124"/>
      <c r="Z21" s="124"/>
      <c r="AA21" s="124"/>
    </row>
    <row r="22" spans="1:27" x14ac:dyDescent="0.25">
      <c r="A22" s="120"/>
      <c r="B22" s="416" t="s">
        <v>497</v>
      </c>
      <c r="C22" s="416"/>
      <c r="D22" s="416"/>
      <c r="E22" s="416"/>
      <c r="F22" s="416"/>
      <c r="G22" s="416"/>
      <c r="H22" s="416"/>
      <c r="I22" s="416"/>
      <c r="J22" s="416"/>
      <c r="K22" s="416"/>
      <c r="L22" s="416"/>
      <c r="M22" s="171"/>
      <c r="N22" s="124"/>
      <c r="O22" s="124"/>
      <c r="P22" s="124"/>
      <c r="Q22" s="124"/>
      <c r="R22" s="124"/>
      <c r="S22" s="124"/>
      <c r="T22" s="124"/>
      <c r="U22" s="124"/>
      <c r="V22" s="124"/>
      <c r="W22" s="124"/>
      <c r="X22" s="124"/>
      <c r="Y22" s="124"/>
      <c r="Z22" s="124"/>
      <c r="AA22" s="124"/>
    </row>
    <row r="23" spans="1:27" x14ac:dyDescent="0.25">
      <c r="A23" s="120" t="s">
        <v>167</v>
      </c>
      <c r="B23" s="120" t="s">
        <v>462</v>
      </c>
      <c r="C23" s="120" t="s">
        <v>465</v>
      </c>
      <c r="D23" s="120" t="s">
        <v>477</v>
      </c>
      <c r="E23" s="120" t="s">
        <v>478</v>
      </c>
      <c r="F23" s="120" t="s">
        <v>484</v>
      </c>
      <c r="G23" s="120" t="s">
        <v>481</v>
      </c>
      <c r="H23" s="120" t="s">
        <v>483</v>
      </c>
      <c r="I23" s="120" t="s">
        <v>498</v>
      </c>
      <c r="J23" s="120" t="s">
        <v>479</v>
      </c>
      <c r="K23" s="120" t="s">
        <v>476</v>
      </c>
      <c r="L23" s="120" t="s">
        <v>337</v>
      </c>
      <c r="M23" s="171"/>
      <c r="N23" s="124"/>
      <c r="O23" s="124"/>
      <c r="P23" s="124"/>
      <c r="Q23" s="124"/>
      <c r="R23" s="124"/>
      <c r="S23" s="124"/>
      <c r="T23" s="124"/>
      <c r="U23" s="124"/>
      <c r="V23" s="124"/>
      <c r="W23" s="124"/>
      <c r="X23" s="124"/>
      <c r="Y23" s="124"/>
      <c r="Z23" s="124"/>
      <c r="AA23" s="124"/>
    </row>
    <row r="24" spans="1:27" x14ac:dyDescent="0.25">
      <c r="A24" s="123" t="s">
        <v>501</v>
      </c>
      <c r="B24" s="123">
        <v>1</v>
      </c>
      <c r="C24" s="123"/>
      <c r="D24" s="123"/>
      <c r="E24" s="123">
        <v>1</v>
      </c>
      <c r="F24" s="123"/>
      <c r="G24" s="123"/>
      <c r="H24" s="123"/>
      <c r="I24" s="123"/>
      <c r="J24" s="123"/>
      <c r="K24" s="123">
        <v>1</v>
      </c>
      <c r="L24" s="123">
        <f>SUM(B24:K24)</f>
        <v>3</v>
      </c>
      <c r="M24" s="171"/>
      <c r="N24" s="124"/>
      <c r="O24" s="124"/>
      <c r="P24" s="124"/>
      <c r="Q24" s="124"/>
      <c r="R24" s="124"/>
      <c r="S24" s="124"/>
      <c r="T24" s="124"/>
      <c r="U24" s="124"/>
      <c r="V24" s="124"/>
      <c r="W24" s="124"/>
      <c r="X24" s="124"/>
      <c r="Y24" s="124"/>
      <c r="Z24" s="124"/>
      <c r="AA24" s="124"/>
    </row>
    <row r="25" spans="1:27" x14ac:dyDescent="0.25">
      <c r="A25" s="123" t="s">
        <v>502</v>
      </c>
      <c r="B25" s="123">
        <v>1</v>
      </c>
      <c r="C25" s="123">
        <v>2</v>
      </c>
      <c r="D25" s="123"/>
      <c r="E25" s="123"/>
      <c r="F25" s="123"/>
      <c r="G25" s="123">
        <v>2</v>
      </c>
      <c r="H25" s="123">
        <v>1</v>
      </c>
      <c r="I25" s="123"/>
      <c r="J25" s="123"/>
      <c r="K25" s="123">
        <v>1</v>
      </c>
      <c r="L25" s="123">
        <f t="shared" ref="L25:L27" si="4">SUM(B25:K25)</f>
        <v>7</v>
      </c>
      <c r="M25" s="171"/>
      <c r="N25" s="124"/>
      <c r="O25" s="124"/>
      <c r="P25" s="124"/>
      <c r="Q25" s="124"/>
      <c r="R25" s="124"/>
      <c r="S25" s="124"/>
      <c r="T25" s="124"/>
      <c r="U25" s="124"/>
      <c r="V25" s="124"/>
      <c r="W25" s="124"/>
      <c r="X25" s="124"/>
      <c r="Y25" s="124"/>
      <c r="Z25" s="124"/>
      <c r="AA25" s="124"/>
    </row>
    <row r="26" spans="1:27" x14ac:dyDescent="0.25">
      <c r="A26" s="123" t="s">
        <v>503</v>
      </c>
      <c r="B26" s="123">
        <v>3</v>
      </c>
      <c r="C26" s="123"/>
      <c r="D26" s="123">
        <v>2</v>
      </c>
      <c r="E26" s="123">
        <v>1</v>
      </c>
      <c r="F26" s="123">
        <v>1</v>
      </c>
      <c r="G26" s="123">
        <v>2</v>
      </c>
      <c r="H26" s="123"/>
      <c r="I26" s="123"/>
      <c r="J26" s="123"/>
      <c r="K26" s="123">
        <v>3</v>
      </c>
      <c r="L26" s="123">
        <f t="shared" si="4"/>
        <v>12</v>
      </c>
      <c r="M26" s="171"/>
      <c r="N26" s="124"/>
      <c r="O26" s="124"/>
      <c r="P26" s="124"/>
      <c r="Q26" s="124"/>
      <c r="R26" s="124"/>
      <c r="S26" s="124"/>
      <c r="T26" s="124"/>
      <c r="U26" s="124"/>
      <c r="V26" s="124"/>
      <c r="W26" s="124"/>
      <c r="X26" s="124"/>
      <c r="Y26" s="124"/>
      <c r="Z26" s="124"/>
      <c r="AA26" s="124"/>
    </row>
    <row r="27" spans="1:27" x14ac:dyDescent="0.25">
      <c r="A27" s="123" t="s">
        <v>504</v>
      </c>
      <c r="B27" s="123"/>
      <c r="C27" s="123"/>
      <c r="D27" s="123"/>
      <c r="E27" s="123">
        <v>2</v>
      </c>
      <c r="F27" s="123">
        <v>2</v>
      </c>
      <c r="G27" s="123">
        <v>1</v>
      </c>
      <c r="H27" s="123">
        <v>2</v>
      </c>
      <c r="I27" s="123">
        <v>1</v>
      </c>
      <c r="J27" s="123">
        <v>1</v>
      </c>
      <c r="K27" s="123"/>
      <c r="L27" s="123">
        <f t="shared" si="4"/>
        <v>9</v>
      </c>
      <c r="M27" s="171"/>
      <c r="N27" s="124"/>
      <c r="O27" s="124"/>
      <c r="P27" s="124"/>
      <c r="Q27" s="124"/>
      <c r="R27" s="124"/>
      <c r="S27" s="124"/>
      <c r="T27" s="124"/>
      <c r="U27" s="124"/>
      <c r="V27" s="124"/>
      <c r="W27" s="124"/>
      <c r="X27" s="124"/>
      <c r="Y27" s="124"/>
      <c r="Z27" s="124"/>
      <c r="AA27" s="124"/>
    </row>
    <row r="28" spans="1:27" x14ac:dyDescent="0.25">
      <c r="A28" s="120" t="s">
        <v>337</v>
      </c>
      <c r="B28" s="120">
        <f>SUM(B24:B27)</f>
        <v>5</v>
      </c>
      <c r="C28" s="120">
        <f t="shared" ref="C28:L28" si="5">SUM(C24:C27)</f>
        <v>2</v>
      </c>
      <c r="D28" s="120">
        <f t="shared" si="5"/>
        <v>2</v>
      </c>
      <c r="E28" s="120">
        <f t="shared" si="5"/>
        <v>4</v>
      </c>
      <c r="F28" s="120">
        <f t="shared" si="5"/>
        <v>3</v>
      </c>
      <c r="G28" s="120">
        <f t="shared" si="5"/>
        <v>5</v>
      </c>
      <c r="H28" s="120">
        <f t="shared" si="5"/>
        <v>3</v>
      </c>
      <c r="I28" s="120">
        <f t="shared" si="5"/>
        <v>1</v>
      </c>
      <c r="J28" s="120">
        <f t="shared" si="5"/>
        <v>1</v>
      </c>
      <c r="K28" s="120">
        <f t="shared" si="5"/>
        <v>5</v>
      </c>
      <c r="L28" s="120">
        <f t="shared" si="5"/>
        <v>31</v>
      </c>
      <c r="M28" s="171"/>
      <c r="N28" s="124"/>
      <c r="O28" s="124"/>
      <c r="P28" s="124"/>
      <c r="Q28" s="124"/>
      <c r="R28" s="124"/>
      <c r="S28" s="124"/>
      <c r="T28" s="124"/>
      <c r="U28" s="124"/>
      <c r="V28" s="124"/>
      <c r="W28" s="124"/>
      <c r="X28" s="124"/>
      <c r="Y28" s="124"/>
      <c r="Z28" s="124"/>
      <c r="AA28" s="124"/>
    </row>
    <row r="29" spans="1:27" x14ac:dyDescent="0.25">
      <c r="A29" s="170"/>
      <c r="B29" s="171"/>
      <c r="C29" s="171"/>
      <c r="D29" s="171"/>
      <c r="E29" s="171"/>
      <c r="F29" s="171"/>
      <c r="G29" s="171"/>
      <c r="H29" s="171"/>
      <c r="I29" s="171"/>
      <c r="J29" s="171"/>
      <c r="K29" s="171"/>
      <c r="L29" s="171"/>
      <c r="M29" s="171"/>
    </row>
    <row r="30" spans="1:27" x14ac:dyDescent="0.25">
      <c r="A30" s="170"/>
      <c r="B30" s="171"/>
      <c r="C30" s="171"/>
      <c r="D30" s="171"/>
      <c r="E30" s="171"/>
      <c r="F30" s="171"/>
      <c r="G30" s="171"/>
      <c r="H30" s="171"/>
      <c r="I30" s="171"/>
      <c r="J30" s="171"/>
      <c r="K30" s="171"/>
      <c r="L30" s="171"/>
      <c r="M30" s="171"/>
    </row>
    <row r="31" spans="1:27" x14ac:dyDescent="0.25">
      <c r="A31" s="172"/>
      <c r="B31" s="169"/>
      <c r="C31" s="169"/>
      <c r="D31" s="169"/>
      <c r="E31" s="169"/>
      <c r="F31" s="169"/>
      <c r="G31" s="169"/>
      <c r="H31" s="169"/>
      <c r="I31" s="169"/>
      <c r="J31" s="169"/>
      <c r="K31" s="169"/>
      <c r="L31" s="169"/>
      <c r="M31" s="169"/>
    </row>
    <row r="32" spans="1:27" x14ac:dyDescent="0.25">
      <c r="A32" s="152"/>
      <c r="B32" s="152"/>
      <c r="C32" s="152"/>
      <c r="D32" s="152"/>
      <c r="E32" s="152"/>
      <c r="F32" s="152"/>
      <c r="G32" s="152"/>
      <c r="H32" s="152"/>
      <c r="I32" s="152"/>
      <c r="J32" s="152"/>
      <c r="K32" s="152"/>
      <c r="L32" s="152"/>
      <c r="M32" s="152"/>
    </row>
    <row r="33" spans="1:13" x14ac:dyDescent="0.25">
      <c r="A33" s="152"/>
      <c r="B33" s="152"/>
      <c r="C33" s="152"/>
      <c r="D33" s="152"/>
      <c r="E33" s="152"/>
      <c r="F33" s="152"/>
      <c r="G33" s="152"/>
      <c r="H33" s="152"/>
      <c r="I33" s="152"/>
      <c r="J33" s="152"/>
      <c r="K33" s="152"/>
      <c r="L33" s="152"/>
      <c r="M33" s="152"/>
    </row>
    <row r="34" spans="1:13" x14ac:dyDescent="0.25">
      <c r="A34" s="152"/>
      <c r="B34" s="152"/>
      <c r="C34" s="152"/>
      <c r="D34" s="152"/>
      <c r="E34" s="152"/>
      <c r="F34" s="152"/>
      <c r="G34" s="152"/>
      <c r="H34" s="152"/>
      <c r="I34" s="152"/>
      <c r="J34" s="152"/>
      <c r="K34" s="152"/>
      <c r="L34" s="152"/>
      <c r="M34" s="152"/>
    </row>
  </sheetData>
  <mergeCells count="4">
    <mergeCell ref="B22:L22"/>
    <mergeCell ref="A4:A5"/>
    <mergeCell ref="B4:M4"/>
    <mergeCell ref="Q5:AA5"/>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70"/>
  <sheetViews>
    <sheetView zoomScale="80" zoomScaleNormal="70" workbookViewId="0">
      <pane ySplit="1" topLeftCell="A6" activePane="bottomLeft" state="frozen"/>
      <selection pane="bottomLeft" activeCell="A32" sqref="A32:B32"/>
    </sheetView>
  </sheetViews>
  <sheetFormatPr defaultColWidth="5.85546875" defaultRowHeight="12.75" x14ac:dyDescent="0.2"/>
  <cols>
    <col min="1" max="1" width="7.140625" style="3" customWidth="1"/>
    <col min="2" max="2" width="14.7109375" style="1" customWidth="1"/>
    <col min="3" max="3" width="13.5703125" style="1" customWidth="1"/>
    <col min="4" max="4" width="11.5703125" style="1" bestFit="1" customWidth="1"/>
    <col min="5" max="5" width="10.42578125" style="1" customWidth="1"/>
    <col min="6" max="6" width="8" style="1" bestFit="1" customWidth="1"/>
    <col min="7" max="7" width="16.140625" style="1" customWidth="1"/>
    <col min="8" max="8" width="18.140625" style="1" customWidth="1"/>
    <col min="9" max="9" width="22" style="1" customWidth="1"/>
    <col min="10" max="10" width="15.5703125" style="1" customWidth="1"/>
    <col min="11" max="11" width="30.85546875" style="1" customWidth="1"/>
    <col min="12" max="12" width="24.28515625" style="1" customWidth="1"/>
    <col min="13" max="16384" width="5.85546875" style="1"/>
  </cols>
  <sheetData>
    <row r="1" spans="1:12" s="5" customFormat="1" ht="25.5" x14ac:dyDescent="0.2">
      <c r="A1" s="6" t="s">
        <v>167</v>
      </c>
      <c r="B1" s="5" t="s">
        <v>339</v>
      </c>
      <c r="C1" s="5" t="s">
        <v>0</v>
      </c>
      <c r="D1" s="5" t="s">
        <v>162</v>
      </c>
      <c r="E1" s="5" t="s">
        <v>161</v>
      </c>
      <c r="F1" s="5" t="s">
        <v>160</v>
      </c>
      <c r="G1" s="5" t="s">
        <v>159</v>
      </c>
      <c r="H1" s="5" t="s">
        <v>158</v>
      </c>
      <c r="I1" s="84" t="s">
        <v>317</v>
      </c>
      <c r="J1" s="85" t="s">
        <v>322</v>
      </c>
      <c r="K1" s="95" t="s">
        <v>168</v>
      </c>
      <c r="L1" s="105" t="s">
        <v>338</v>
      </c>
    </row>
    <row r="2" spans="1:12" s="4" customFormat="1" ht="25.5" x14ac:dyDescent="0.25">
      <c r="A2" s="98">
        <v>45127</v>
      </c>
      <c r="B2" s="99">
        <v>45127</v>
      </c>
      <c r="C2" s="89" t="s">
        <v>9</v>
      </c>
      <c r="D2" s="89">
        <v>60</v>
      </c>
      <c r="E2" s="89" t="s">
        <v>21</v>
      </c>
      <c r="F2" s="89" t="s">
        <v>6</v>
      </c>
      <c r="G2" s="89" t="s">
        <v>5</v>
      </c>
      <c r="H2" s="89" t="s">
        <v>62</v>
      </c>
      <c r="I2" s="7" t="s">
        <v>318</v>
      </c>
      <c r="J2" s="89" t="s">
        <v>323</v>
      </c>
      <c r="K2" s="8" t="s">
        <v>186</v>
      </c>
      <c r="L2" s="7" t="s">
        <v>315</v>
      </c>
    </row>
    <row r="3" spans="1:12" s="4" customFormat="1" x14ac:dyDescent="0.25">
      <c r="A3" s="98">
        <v>45169</v>
      </c>
      <c r="B3" s="99">
        <v>45169</v>
      </c>
      <c r="C3" s="89" t="s">
        <v>9</v>
      </c>
      <c r="D3" s="89">
        <v>33</v>
      </c>
      <c r="E3" s="89" t="s">
        <v>52</v>
      </c>
      <c r="F3" s="89" t="s">
        <v>6</v>
      </c>
      <c r="G3" s="89" t="s">
        <v>70</v>
      </c>
      <c r="H3" s="89" t="s">
        <v>69</v>
      </c>
      <c r="I3" s="89" t="s">
        <v>319</v>
      </c>
      <c r="J3" s="89" t="s">
        <v>324</v>
      </c>
      <c r="K3" s="8" t="s">
        <v>175</v>
      </c>
      <c r="L3" s="7" t="s">
        <v>314</v>
      </c>
    </row>
    <row r="4" spans="1:12" s="4" customFormat="1" x14ac:dyDescent="0.25">
      <c r="A4" s="98">
        <v>45183</v>
      </c>
      <c r="B4" s="99">
        <v>45183</v>
      </c>
      <c r="C4" s="89" t="s">
        <v>9</v>
      </c>
      <c r="D4" s="89">
        <v>52</v>
      </c>
      <c r="E4" s="89" t="s">
        <v>21</v>
      </c>
      <c r="F4" s="89" t="s">
        <v>6</v>
      </c>
      <c r="G4" s="89" t="s">
        <v>5</v>
      </c>
      <c r="H4" s="89" t="s">
        <v>45</v>
      </c>
      <c r="I4" s="7" t="s">
        <v>318</v>
      </c>
      <c r="J4" s="7" t="s">
        <v>324</v>
      </c>
      <c r="K4" s="8" t="s">
        <v>175</v>
      </c>
      <c r="L4" s="7" t="s">
        <v>314</v>
      </c>
    </row>
    <row r="5" spans="1:12" s="4" customFormat="1" x14ac:dyDescent="0.25">
      <c r="A5" s="98">
        <v>45276</v>
      </c>
      <c r="B5" s="99">
        <v>45276</v>
      </c>
      <c r="C5" s="89" t="s">
        <v>9</v>
      </c>
      <c r="D5" s="89">
        <v>50</v>
      </c>
      <c r="E5" s="89" t="s">
        <v>7</v>
      </c>
      <c r="F5" s="89" t="s">
        <v>6</v>
      </c>
      <c r="G5" s="89" t="s">
        <v>5</v>
      </c>
      <c r="H5" s="89" t="s">
        <v>2</v>
      </c>
      <c r="I5" s="7" t="s">
        <v>318</v>
      </c>
      <c r="J5" s="7" t="s">
        <v>324</v>
      </c>
      <c r="K5" s="8" t="s">
        <v>175</v>
      </c>
      <c r="L5" s="7" t="s">
        <v>314</v>
      </c>
    </row>
    <row r="6" spans="1:12" s="4" customFormat="1" ht="114.75" x14ac:dyDescent="0.25">
      <c r="A6" s="98">
        <v>45208</v>
      </c>
      <c r="B6" s="99">
        <v>45208</v>
      </c>
      <c r="C6" s="89" t="s">
        <v>108</v>
      </c>
      <c r="D6" s="89">
        <v>42</v>
      </c>
      <c r="E6" s="89" t="s">
        <v>7</v>
      </c>
      <c r="F6" s="89" t="s">
        <v>6</v>
      </c>
      <c r="G6" s="89" t="s">
        <v>91</v>
      </c>
      <c r="H6" s="89" t="s">
        <v>137</v>
      </c>
      <c r="I6" s="7" t="s">
        <v>318</v>
      </c>
      <c r="J6" s="7" t="s">
        <v>323</v>
      </c>
      <c r="K6" s="7" t="s">
        <v>183</v>
      </c>
      <c r="L6" s="7" t="s">
        <v>181</v>
      </c>
    </row>
    <row r="7" spans="1:12" s="4" customFormat="1" x14ac:dyDescent="0.25">
      <c r="A7" s="98">
        <v>45209</v>
      </c>
      <c r="B7" s="99">
        <v>45209</v>
      </c>
      <c r="C7" s="89" t="s">
        <v>108</v>
      </c>
      <c r="D7" s="89">
        <v>56</v>
      </c>
      <c r="E7" s="89" t="s">
        <v>21</v>
      </c>
      <c r="F7" s="89" t="s">
        <v>6</v>
      </c>
      <c r="G7" s="89" t="s">
        <v>134</v>
      </c>
      <c r="H7" s="89" t="s">
        <v>2</v>
      </c>
      <c r="I7" s="89" t="s">
        <v>321</v>
      </c>
      <c r="J7" s="89" t="s">
        <v>324</v>
      </c>
      <c r="K7" s="8" t="s">
        <v>175</v>
      </c>
      <c r="L7" s="7" t="s">
        <v>314</v>
      </c>
    </row>
    <row r="8" spans="1:12" s="4" customFormat="1" ht="63.75" x14ac:dyDescent="0.25">
      <c r="A8" s="98">
        <v>45158</v>
      </c>
      <c r="B8" s="99">
        <v>45158</v>
      </c>
      <c r="C8" s="89" t="s">
        <v>108</v>
      </c>
      <c r="D8" s="89">
        <v>32</v>
      </c>
      <c r="E8" s="89" t="s">
        <v>52</v>
      </c>
      <c r="F8" s="89" t="s">
        <v>6</v>
      </c>
      <c r="G8" s="89" t="s">
        <v>129</v>
      </c>
      <c r="H8" s="89" t="s">
        <v>128</v>
      </c>
      <c r="I8" s="7" t="s">
        <v>318</v>
      </c>
      <c r="J8" s="89" t="s">
        <v>325</v>
      </c>
      <c r="K8" s="7" t="s">
        <v>174</v>
      </c>
      <c r="L8" s="7" t="s">
        <v>178</v>
      </c>
    </row>
    <row r="9" spans="1:12" s="4" customFormat="1" ht="51" x14ac:dyDescent="0.25">
      <c r="A9" s="98">
        <v>45075</v>
      </c>
      <c r="B9" s="99">
        <v>45075</v>
      </c>
      <c r="C9" s="89" t="s">
        <v>108</v>
      </c>
      <c r="D9" s="89">
        <v>65</v>
      </c>
      <c r="E9" s="89" t="s">
        <v>56</v>
      </c>
      <c r="F9" s="89" t="s">
        <v>6</v>
      </c>
      <c r="G9" s="89" t="s">
        <v>5</v>
      </c>
      <c r="H9" s="89" t="s">
        <v>110</v>
      </c>
      <c r="I9" s="7" t="s">
        <v>320</v>
      </c>
      <c r="J9" s="7" t="s">
        <v>325</v>
      </c>
      <c r="K9" s="7" t="s">
        <v>169</v>
      </c>
      <c r="L9" s="7" t="s">
        <v>178</v>
      </c>
    </row>
    <row r="10" spans="1:12" s="4" customFormat="1" ht="51" x14ac:dyDescent="0.25">
      <c r="A10" s="98">
        <v>44971</v>
      </c>
      <c r="B10" s="99">
        <v>44971</v>
      </c>
      <c r="C10" s="89" t="s">
        <v>108</v>
      </c>
      <c r="D10" s="89">
        <v>70</v>
      </c>
      <c r="E10" s="89" t="s">
        <v>56</v>
      </c>
      <c r="F10" s="89" t="s">
        <v>6</v>
      </c>
      <c r="G10" s="89" t="s">
        <v>5</v>
      </c>
      <c r="H10" s="89" t="s">
        <v>106</v>
      </c>
      <c r="I10" s="89" t="s">
        <v>321</v>
      </c>
      <c r="J10" s="7" t="s">
        <v>325</v>
      </c>
      <c r="K10" s="7" t="s">
        <v>170</v>
      </c>
      <c r="L10" s="89" t="s">
        <v>178</v>
      </c>
    </row>
    <row r="11" spans="1:12" s="4" customFormat="1" ht="24" customHeight="1" x14ac:dyDescent="0.25">
      <c r="A11" s="98">
        <v>45061</v>
      </c>
      <c r="B11" s="99">
        <v>45061</v>
      </c>
      <c r="C11" s="89" t="s">
        <v>30</v>
      </c>
      <c r="D11" s="89">
        <v>20</v>
      </c>
      <c r="E11" s="89" t="s">
        <v>79</v>
      </c>
      <c r="F11" s="89" t="s">
        <v>6</v>
      </c>
      <c r="G11" s="89" t="s">
        <v>70</v>
      </c>
      <c r="H11" s="11" t="s">
        <v>192</v>
      </c>
      <c r="I11" s="7" t="s">
        <v>318</v>
      </c>
      <c r="J11" s="7" t="s">
        <v>324</v>
      </c>
      <c r="K11" s="8" t="s">
        <v>175</v>
      </c>
      <c r="L11" s="7" t="s">
        <v>314</v>
      </c>
    </row>
    <row r="12" spans="1:12" s="4" customFormat="1" ht="25.5" x14ac:dyDescent="0.25">
      <c r="A12" s="98">
        <v>45061</v>
      </c>
      <c r="B12" s="99">
        <v>45061</v>
      </c>
      <c r="C12" s="89" t="s">
        <v>30</v>
      </c>
      <c r="D12" s="89">
        <v>50</v>
      </c>
      <c r="E12" s="89" t="s">
        <v>7</v>
      </c>
      <c r="F12" s="89" t="s">
        <v>6</v>
      </c>
      <c r="G12" s="89" t="s">
        <v>70</v>
      </c>
      <c r="H12" s="11" t="s">
        <v>192</v>
      </c>
      <c r="I12" s="7" t="s">
        <v>318</v>
      </c>
      <c r="J12" s="7" t="s">
        <v>324</v>
      </c>
      <c r="K12" s="8" t="s">
        <v>175</v>
      </c>
      <c r="L12" s="7" t="s">
        <v>314</v>
      </c>
    </row>
    <row r="13" spans="1:12" s="4" customFormat="1" ht="51" x14ac:dyDescent="0.25">
      <c r="A13" s="98">
        <v>45191</v>
      </c>
      <c r="B13" s="99">
        <v>45191</v>
      </c>
      <c r="C13" s="89" t="s">
        <v>30</v>
      </c>
      <c r="D13" s="89">
        <v>59</v>
      </c>
      <c r="E13" s="89" t="s">
        <v>21</v>
      </c>
      <c r="F13" s="89" t="s">
        <v>6</v>
      </c>
      <c r="G13" s="89" t="s">
        <v>5</v>
      </c>
      <c r="H13" s="89" t="s">
        <v>28</v>
      </c>
      <c r="I13" s="7" t="s">
        <v>318</v>
      </c>
      <c r="J13" s="7" t="s">
        <v>325</v>
      </c>
      <c r="K13" s="7" t="s">
        <v>169</v>
      </c>
      <c r="L13" s="89" t="s">
        <v>178</v>
      </c>
    </row>
    <row r="14" spans="1:12" s="4" customFormat="1" ht="51" x14ac:dyDescent="0.25">
      <c r="A14" s="98">
        <v>45189</v>
      </c>
      <c r="B14" s="99">
        <v>45189</v>
      </c>
      <c r="C14" s="89" t="s">
        <v>96</v>
      </c>
      <c r="D14" s="89">
        <v>61</v>
      </c>
      <c r="E14" s="89" t="s">
        <v>56</v>
      </c>
      <c r="F14" s="89" t="s">
        <v>6</v>
      </c>
      <c r="G14" s="89" t="s">
        <v>5</v>
      </c>
      <c r="H14" s="89" t="s">
        <v>119</v>
      </c>
      <c r="I14" s="89" t="s">
        <v>328</v>
      </c>
      <c r="J14" s="89" t="s">
        <v>329</v>
      </c>
      <c r="K14" s="7" t="s">
        <v>187</v>
      </c>
      <c r="L14" s="9" t="s">
        <v>190</v>
      </c>
    </row>
    <row r="15" spans="1:12" s="4" customFormat="1" ht="63.75" x14ac:dyDescent="0.25">
      <c r="A15" s="98">
        <v>45161</v>
      </c>
      <c r="B15" s="99">
        <v>45161</v>
      </c>
      <c r="C15" s="89" t="s">
        <v>96</v>
      </c>
      <c r="D15" s="89">
        <v>58</v>
      </c>
      <c r="E15" s="89" t="s">
        <v>21</v>
      </c>
      <c r="F15" s="89" t="s">
        <v>6</v>
      </c>
      <c r="G15" s="89" t="s">
        <v>5</v>
      </c>
      <c r="H15" s="89" t="s">
        <v>114</v>
      </c>
      <c r="I15" s="7" t="s">
        <v>318</v>
      </c>
      <c r="J15" s="89" t="s">
        <v>330</v>
      </c>
      <c r="K15" s="7" t="s">
        <v>185</v>
      </c>
      <c r="L15" s="7" t="s">
        <v>184</v>
      </c>
    </row>
    <row r="16" spans="1:12" s="4" customFormat="1" ht="89.25" x14ac:dyDescent="0.25">
      <c r="A16" s="98">
        <v>45125</v>
      </c>
      <c r="B16" s="99">
        <v>45125</v>
      </c>
      <c r="C16" s="89" t="s">
        <v>96</v>
      </c>
      <c r="D16" s="89">
        <v>46</v>
      </c>
      <c r="E16" s="89" t="s">
        <v>7</v>
      </c>
      <c r="F16" s="89" t="s">
        <v>6</v>
      </c>
      <c r="G16" s="89" t="s">
        <v>5</v>
      </c>
      <c r="H16" s="89" t="s">
        <v>45</v>
      </c>
      <c r="I16" s="7" t="s">
        <v>318</v>
      </c>
      <c r="J16" s="89" t="s">
        <v>323</v>
      </c>
      <c r="K16" s="7" t="s">
        <v>172</v>
      </c>
      <c r="L16" s="7" t="s">
        <v>180</v>
      </c>
    </row>
    <row r="17" spans="1:12" s="4" customFormat="1" ht="25.5" x14ac:dyDescent="0.25">
      <c r="A17" s="98">
        <v>45113</v>
      </c>
      <c r="B17" s="99">
        <v>45113</v>
      </c>
      <c r="C17" s="89" t="s">
        <v>96</v>
      </c>
      <c r="D17" s="89">
        <v>55</v>
      </c>
      <c r="E17" s="89" t="s">
        <v>21</v>
      </c>
      <c r="F17" s="89" t="s">
        <v>6</v>
      </c>
      <c r="G17" s="89" t="s">
        <v>70</v>
      </c>
      <c r="H17" s="89" t="s">
        <v>98</v>
      </c>
      <c r="I17" s="7" t="s">
        <v>318</v>
      </c>
      <c r="J17" s="7" t="s">
        <v>324</v>
      </c>
      <c r="K17" s="8" t="s">
        <v>175</v>
      </c>
      <c r="L17" s="7" t="s">
        <v>314</v>
      </c>
    </row>
    <row r="18" spans="1:12" s="4" customFormat="1" x14ac:dyDescent="0.25">
      <c r="A18" s="98">
        <v>44979</v>
      </c>
      <c r="B18" s="99">
        <v>44979</v>
      </c>
      <c r="C18" s="89" t="s">
        <v>96</v>
      </c>
      <c r="D18" s="89">
        <v>55</v>
      </c>
      <c r="E18" s="89" t="s">
        <v>21</v>
      </c>
      <c r="F18" s="89" t="s">
        <v>6</v>
      </c>
      <c r="G18" s="89" t="s">
        <v>5</v>
      </c>
      <c r="H18" s="89" t="s">
        <v>94</v>
      </c>
      <c r="I18" s="89" t="s">
        <v>321</v>
      </c>
      <c r="J18" s="7" t="s">
        <v>324</v>
      </c>
      <c r="K18" s="8" t="s">
        <v>175</v>
      </c>
      <c r="L18" s="7" t="s">
        <v>314</v>
      </c>
    </row>
    <row r="19" spans="1:12" s="4" customFormat="1" ht="51" x14ac:dyDescent="0.25">
      <c r="A19" s="98">
        <v>45037</v>
      </c>
      <c r="B19" s="99">
        <v>45037</v>
      </c>
      <c r="C19" s="89" t="s">
        <v>35</v>
      </c>
      <c r="D19" s="89">
        <v>32</v>
      </c>
      <c r="E19" s="89" t="s">
        <v>52</v>
      </c>
      <c r="F19" s="89" t="s">
        <v>6</v>
      </c>
      <c r="G19" s="89" t="s">
        <v>5</v>
      </c>
      <c r="H19" s="89" t="s">
        <v>86</v>
      </c>
      <c r="I19" s="7" t="s">
        <v>320</v>
      </c>
      <c r="J19" s="7" t="s">
        <v>325</v>
      </c>
      <c r="K19" s="7" t="s">
        <v>169</v>
      </c>
      <c r="L19" s="89" t="s">
        <v>178</v>
      </c>
    </row>
    <row r="20" spans="1:12" s="4" customFormat="1" ht="51" x14ac:dyDescent="0.25">
      <c r="A20" s="98">
        <v>45264</v>
      </c>
      <c r="B20" s="99">
        <v>45264</v>
      </c>
      <c r="C20" s="89" t="s">
        <v>35</v>
      </c>
      <c r="D20" s="89">
        <v>56</v>
      </c>
      <c r="E20" s="89" t="s">
        <v>21</v>
      </c>
      <c r="F20" s="89" t="s">
        <v>6</v>
      </c>
      <c r="G20" s="89" t="s">
        <v>5</v>
      </c>
      <c r="H20" s="89" t="s">
        <v>33</v>
      </c>
      <c r="I20" s="7" t="s">
        <v>320</v>
      </c>
      <c r="J20" s="7" t="s">
        <v>325</v>
      </c>
      <c r="K20" s="7" t="s">
        <v>169</v>
      </c>
      <c r="L20" s="89" t="s">
        <v>178</v>
      </c>
    </row>
    <row r="21" spans="1:12" s="4" customFormat="1" ht="63.75" x14ac:dyDescent="0.25">
      <c r="A21" s="98">
        <v>44933</v>
      </c>
      <c r="B21" s="99">
        <v>44933</v>
      </c>
      <c r="C21" s="89" t="s">
        <v>15</v>
      </c>
      <c r="D21" s="89">
        <v>59</v>
      </c>
      <c r="E21" s="89" t="s">
        <v>21</v>
      </c>
      <c r="F21" s="89" t="s">
        <v>6</v>
      </c>
      <c r="G21" s="89" t="s">
        <v>91</v>
      </c>
      <c r="H21" s="89" t="s">
        <v>45</v>
      </c>
      <c r="I21" s="7" t="s">
        <v>318</v>
      </c>
      <c r="J21" s="89" t="s">
        <v>326</v>
      </c>
      <c r="K21" s="9" t="s">
        <v>189</v>
      </c>
      <c r="L21" s="9" t="s">
        <v>188</v>
      </c>
    </row>
    <row r="22" spans="1:12" s="4" customFormat="1" ht="51" x14ac:dyDescent="0.25">
      <c r="A22" s="98">
        <v>45085</v>
      </c>
      <c r="B22" s="99">
        <v>45085</v>
      </c>
      <c r="C22" s="89" t="s">
        <v>15</v>
      </c>
      <c r="D22" s="89">
        <v>57</v>
      </c>
      <c r="E22" s="89" t="s">
        <v>21</v>
      </c>
      <c r="F22" s="89" t="s">
        <v>6</v>
      </c>
      <c r="G22" s="89" t="s">
        <v>5</v>
      </c>
      <c r="H22" s="89" t="s">
        <v>65</v>
      </c>
      <c r="I22" s="7" t="s">
        <v>321</v>
      </c>
      <c r="J22" s="7" t="s">
        <v>325</v>
      </c>
      <c r="K22" s="7" t="s">
        <v>169</v>
      </c>
      <c r="L22" s="89" t="s">
        <v>178</v>
      </c>
    </row>
    <row r="23" spans="1:12" s="4" customFormat="1" ht="25.5" x14ac:dyDescent="0.25">
      <c r="A23" s="100">
        <v>45115</v>
      </c>
      <c r="B23" s="101">
        <v>45115</v>
      </c>
      <c r="C23" s="11" t="s">
        <v>15</v>
      </c>
      <c r="D23" s="11">
        <v>37</v>
      </c>
      <c r="E23" s="11" t="s">
        <v>52</v>
      </c>
      <c r="F23" s="11" t="s">
        <v>6</v>
      </c>
      <c r="G23" s="11" t="s">
        <v>5</v>
      </c>
      <c r="H23" s="11" t="s">
        <v>51</v>
      </c>
      <c r="I23" s="7" t="s">
        <v>318</v>
      </c>
      <c r="J23" s="7" t="s">
        <v>324</v>
      </c>
      <c r="K23" s="10" t="s">
        <v>191</v>
      </c>
      <c r="L23" s="9" t="s">
        <v>314</v>
      </c>
    </row>
    <row r="24" spans="1:12" s="97" customFormat="1" ht="38.25" x14ac:dyDescent="0.25">
      <c r="A24" s="98">
        <v>45237</v>
      </c>
      <c r="B24" s="99">
        <v>45237</v>
      </c>
      <c r="C24" s="89" t="s">
        <v>15</v>
      </c>
      <c r="D24" s="89">
        <v>82</v>
      </c>
      <c r="E24" s="89" t="s">
        <v>40</v>
      </c>
      <c r="F24" s="89" t="s">
        <v>6</v>
      </c>
      <c r="G24" s="89" t="s">
        <v>5</v>
      </c>
      <c r="H24" s="89" t="s">
        <v>39</v>
      </c>
      <c r="I24" s="89" t="s">
        <v>332</v>
      </c>
      <c r="J24" s="89" t="s">
        <v>331</v>
      </c>
      <c r="K24" s="7" t="s">
        <v>182</v>
      </c>
      <c r="L24" s="7" t="s">
        <v>179</v>
      </c>
    </row>
    <row r="25" spans="1:12" s="4" customFormat="1" ht="51" x14ac:dyDescent="0.25">
      <c r="A25" s="98">
        <v>45270</v>
      </c>
      <c r="B25" s="99">
        <v>45270</v>
      </c>
      <c r="C25" s="89" t="s">
        <v>15</v>
      </c>
      <c r="D25" s="89">
        <v>48</v>
      </c>
      <c r="E25" s="89" t="s">
        <v>7</v>
      </c>
      <c r="F25" s="89" t="s">
        <v>6</v>
      </c>
      <c r="G25" s="89" t="s">
        <v>5</v>
      </c>
      <c r="H25" s="89" t="s">
        <v>13</v>
      </c>
      <c r="I25" s="89" t="s">
        <v>332</v>
      </c>
      <c r="J25" s="7" t="s">
        <v>325</v>
      </c>
      <c r="K25" s="7" t="s">
        <v>169</v>
      </c>
      <c r="L25" s="89" t="s">
        <v>178</v>
      </c>
    </row>
    <row r="26" spans="1:12" s="4" customFormat="1" ht="76.5" x14ac:dyDescent="0.25">
      <c r="A26" s="102">
        <v>45044</v>
      </c>
      <c r="B26" s="99">
        <v>45044</v>
      </c>
      <c r="C26" s="89" t="s">
        <v>23</v>
      </c>
      <c r="D26" s="89">
        <v>48</v>
      </c>
      <c r="E26" s="103" t="s">
        <v>7</v>
      </c>
      <c r="F26" s="89" t="s">
        <v>6</v>
      </c>
      <c r="G26" s="89" t="s">
        <v>5</v>
      </c>
      <c r="H26" s="89" t="s">
        <v>141</v>
      </c>
      <c r="I26" s="7" t="s">
        <v>318</v>
      </c>
      <c r="J26" s="89" t="s">
        <v>323</v>
      </c>
      <c r="K26" s="7" t="s">
        <v>173</v>
      </c>
      <c r="L26" s="7" t="s">
        <v>177</v>
      </c>
    </row>
    <row r="27" spans="1:12" s="4" customFormat="1" ht="51" x14ac:dyDescent="0.25">
      <c r="A27" s="98">
        <v>45152</v>
      </c>
      <c r="B27" s="99">
        <v>45152</v>
      </c>
      <c r="C27" s="89" t="s">
        <v>23</v>
      </c>
      <c r="D27" s="89">
        <v>69</v>
      </c>
      <c r="E27" s="89" t="s">
        <v>56</v>
      </c>
      <c r="F27" s="89" t="s">
        <v>6</v>
      </c>
      <c r="G27" s="89" t="s">
        <v>5</v>
      </c>
      <c r="H27" s="89" t="s">
        <v>82</v>
      </c>
      <c r="I27" s="7" t="s">
        <v>320</v>
      </c>
      <c r="J27" s="7" t="s">
        <v>325</v>
      </c>
      <c r="K27" s="7" t="s">
        <v>169</v>
      </c>
      <c r="L27" s="89" t="s">
        <v>178</v>
      </c>
    </row>
    <row r="28" spans="1:12" s="4" customFormat="1" x14ac:dyDescent="0.25">
      <c r="A28" s="98">
        <v>45244</v>
      </c>
      <c r="B28" s="99">
        <v>45244</v>
      </c>
      <c r="C28" s="89" t="s">
        <v>23</v>
      </c>
      <c r="D28" s="89">
        <v>59</v>
      </c>
      <c r="E28" s="89" t="s">
        <v>21</v>
      </c>
      <c r="F28" s="89" t="s">
        <v>6</v>
      </c>
      <c r="G28" s="89" t="s">
        <v>5</v>
      </c>
      <c r="H28" s="89" t="s">
        <v>20</v>
      </c>
      <c r="I28" s="7" t="s">
        <v>318</v>
      </c>
      <c r="J28" s="7" t="s">
        <v>324</v>
      </c>
      <c r="K28" s="8" t="s">
        <v>176</v>
      </c>
      <c r="L28" s="7" t="s">
        <v>314</v>
      </c>
    </row>
    <row r="29" spans="1:12" s="4" customFormat="1" ht="25.5" x14ac:dyDescent="0.25">
      <c r="A29" s="98">
        <v>45205</v>
      </c>
      <c r="B29" s="99">
        <v>45205</v>
      </c>
      <c r="C29" s="89" t="s">
        <v>58</v>
      </c>
      <c r="D29" s="89">
        <v>68</v>
      </c>
      <c r="E29" s="89" t="s">
        <v>56</v>
      </c>
      <c r="F29" s="89" t="s">
        <v>6</v>
      </c>
      <c r="G29" s="89" t="s">
        <v>5</v>
      </c>
      <c r="H29" s="89" t="s">
        <v>62</v>
      </c>
      <c r="I29" s="7" t="s">
        <v>318</v>
      </c>
      <c r="J29" s="89" t="s">
        <v>323</v>
      </c>
      <c r="K29" s="8" t="s">
        <v>186</v>
      </c>
      <c r="L29" s="7" t="s">
        <v>315</v>
      </c>
    </row>
    <row r="30" spans="1:12" s="4" customFormat="1" ht="25.5" x14ac:dyDescent="0.25">
      <c r="A30" s="98">
        <v>45203</v>
      </c>
      <c r="B30" s="99">
        <v>45203</v>
      </c>
      <c r="C30" s="89" t="s">
        <v>58</v>
      </c>
      <c r="D30" s="89">
        <v>67</v>
      </c>
      <c r="E30" s="89" t="s">
        <v>56</v>
      </c>
      <c r="F30" s="89" t="s">
        <v>6</v>
      </c>
      <c r="G30" s="89" t="s">
        <v>5</v>
      </c>
      <c r="H30" s="89" t="s">
        <v>55</v>
      </c>
      <c r="I30" s="7" t="s">
        <v>320</v>
      </c>
      <c r="J30" s="7" t="s">
        <v>324</v>
      </c>
      <c r="K30" s="8" t="s">
        <v>175</v>
      </c>
      <c r="L30" s="7" t="s">
        <v>314</v>
      </c>
    </row>
    <row r="31" spans="1:12" s="4" customFormat="1" x14ac:dyDescent="0.25">
      <c r="A31" s="98">
        <v>45087</v>
      </c>
      <c r="B31" s="99">
        <v>45087</v>
      </c>
      <c r="C31" s="89" t="s">
        <v>124</v>
      </c>
      <c r="D31" s="89">
        <v>65</v>
      </c>
      <c r="E31" s="89" t="s">
        <v>56</v>
      </c>
      <c r="F31" s="89" t="s">
        <v>6</v>
      </c>
      <c r="G31" s="89" t="s">
        <v>5</v>
      </c>
      <c r="H31" s="89" t="s">
        <v>122</v>
      </c>
      <c r="I31" s="7" t="s">
        <v>318</v>
      </c>
      <c r="J31" s="7" t="s">
        <v>324</v>
      </c>
      <c r="K31" s="8" t="s">
        <v>175</v>
      </c>
      <c r="L31" s="7" t="s">
        <v>314</v>
      </c>
    </row>
    <row r="32" spans="1:12" s="4" customFormat="1" ht="38.25" x14ac:dyDescent="0.25">
      <c r="A32" s="98">
        <v>45203</v>
      </c>
      <c r="B32" s="99">
        <v>45203</v>
      </c>
      <c r="C32" s="89" t="s">
        <v>521</v>
      </c>
      <c r="D32" s="89">
        <v>36</v>
      </c>
      <c r="E32" s="89" t="s">
        <v>52</v>
      </c>
      <c r="F32" s="89" t="s">
        <v>6</v>
      </c>
      <c r="G32" s="89" t="s">
        <v>70</v>
      </c>
      <c r="H32" s="89" t="s">
        <v>522</v>
      </c>
      <c r="I32" s="7" t="s">
        <v>318</v>
      </c>
      <c r="J32" s="89" t="s">
        <v>527</v>
      </c>
      <c r="K32" s="89" t="s">
        <v>186</v>
      </c>
      <c r="L32" s="89" t="s">
        <v>315</v>
      </c>
    </row>
    <row r="33" spans="2:10" s="4" customFormat="1" x14ac:dyDescent="0.25"/>
    <row r="34" spans="2:10" s="4" customFormat="1" x14ac:dyDescent="0.25"/>
    <row r="35" spans="2:10" s="4" customFormat="1" x14ac:dyDescent="0.25"/>
    <row r="36" spans="2:10" s="4" customFormat="1" x14ac:dyDescent="0.25"/>
    <row r="37" spans="2:10" s="4" customFormat="1" x14ac:dyDescent="0.25"/>
    <row r="38" spans="2:10" s="4" customFormat="1" x14ac:dyDescent="0.25"/>
    <row r="39" spans="2:10" s="4" customFormat="1" x14ac:dyDescent="0.25"/>
    <row r="40" spans="2:10" s="4" customFormat="1" ht="18" x14ac:dyDescent="0.25">
      <c r="B40" s="383"/>
      <c r="C40" s="383"/>
      <c r="J40" s="12"/>
    </row>
    <row r="41" spans="2:10" ht="18" x14ac:dyDescent="0.25">
      <c r="B41" s="92"/>
      <c r="C41" s="92"/>
      <c r="E41" s="25"/>
      <c r="F41" s="25"/>
      <c r="G41" s="25"/>
      <c r="H41" s="26"/>
      <c r="J41" s="12"/>
    </row>
    <row r="42" spans="2:10" ht="18" x14ac:dyDescent="0.25">
      <c r="B42" s="92"/>
      <c r="C42" s="93"/>
      <c r="D42" s="93"/>
      <c r="E42" s="25"/>
      <c r="F42" s="16"/>
      <c r="G42" s="16"/>
      <c r="H42" s="24"/>
      <c r="J42" s="12"/>
    </row>
    <row r="43" spans="2:10" ht="18" x14ac:dyDescent="0.25">
      <c r="B43" s="92"/>
      <c r="C43" s="93"/>
      <c r="E43" s="25"/>
      <c r="F43" s="16"/>
      <c r="G43" s="16"/>
      <c r="H43" s="24"/>
      <c r="J43" s="12"/>
    </row>
    <row r="44" spans="2:10" ht="18" x14ac:dyDescent="0.25">
      <c r="B44" s="92"/>
      <c r="C44" s="93"/>
      <c r="E44" s="25"/>
      <c r="F44" s="16"/>
      <c r="G44" s="16"/>
      <c r="H44" s="24"/>
      <c r="J44" s="12"/>
    </row>
    <row r="45" spans="2:10" ht="18" x14ac:dyDescent="0.25">
      <c r="B45" s="92"/>
      <c r="C45" s="93"/>
      <c r="E45" s="25"/>
      <c r="F45" s="16"/>
      <c r="G45" s="16"/>
      <c r="H45" s="24"/>
      <c r="J45" s="12"/>
    </row>
    <row r="46" spans="2:10" ht="18" x14ac:dyDescent="0.25">
      <c r="B46" s="92"/>
      <c r="C46" s="93"/>
      <c r="E46" s="25"/>
      <c r="F46" s="16"/>
      <c r="G46" s="16"/>
      <c r="H46" s="24"/>
      <c r="J46" s="12"/>
    </row>
    <row r="47" spans="2:10" ht="18" x14ac:dyDescent="0.25">
      <c r="B47" s="92"/>
      <c r="C47" s="93"/>
      <c r="E47" s="25"/>
      <c r="F47" s="16"/>
      <c r="G47" s="16"/>
      <c r="H47" s="24"/>
      <c r="J47" s="12"/>
    </row>
    <row r="48" spans="2:10" ht="18" x14ac:dyDescent="0.25">
      <c r="B48" s="92"/>
      <c r="C48" s="93"/>
      <c r="E48" s="25"/>
      <c r="F48" s="16"/>
      <c r="G48" s="16"/>
      <c r="H48" s="24"/>
      <c r="J48" s="12"/>
    </row>
    <row r="49" spans="2:10" ht="18" x14ac:dyDescent="0.25">
      <c r="B49" s="92"/>
      <c r="C49" s="93"/>
      <c r="E49" s="23"/>
      <c r="F49" s="23"/>
      <c r="G49" s="23"/>
      <c r="H49" s="23"/>
      <c r="J49" s="12"/>
    </row>
    <row r="50" spans="2:10" x14ac:dyDescent="0.2">
      <c r="J50" s="75"/>
    </row>
    <row r="51" spans="2:10" x14ac:dyDescent="0.2">
      <c r="C51" s="21"/>
      <c r="J51" s="76"/>
    </row>
    <row r="52" spans="2:10" ht="18" x14ac:dyDescent="0.25">
      <c r="B52" s="68"/>
      <c r="C52" s="19"/>
      <c r="D52" s="19"/>
      <c r="E52"/>
      <c r="F52"/>
      <c r="J52" s="75"/>
    </row>
    <row r="53" spans="2:10" ht="18" x14ac:dyDescent="0.25">
      <c r="B53" s="69"/>
      <c r="C53" s="19"/>
      <c r="D53" s="19"/>
      <c r="E53"/>
      <c r="F53"/>
    </row>
    <row r="54" spans="2:10" ht="18" x14ac:dyDescent="0.25">
      <c r="B54" s="69"/>
      <c r="C54" s="19"/>
      <c r="D54" s="20"/>
      <c r="E54" s="19"/>
      <c r="F54"/>
    </row>
    <row r="55" spans="2:10" ht="18" x14ac:dyDescent="0.25">
      <c r="B55" s="69"/>
      <c r="C55" s="19"/>
      <c r="D55" s="20"/>
      <c r="E55" s="19"/>
      <c r="F55"/>
    </row>
    <row r="56" spans="2:10" ht="18" x14ac:dyDescent="0.25">
      <c r="B56" s="69"/>
      <c r="C56" s="19"/>
      <c r="D56" s="20"/>
      <c r="E56" s="19"/>
      <c r="F56"/>
    </row>
    <row r="57" spans="2:10" ht="18" x14ac:dyDescent="0.25">
      <c r="B57" s="69"/>
      <c r="C57" s="19"/>
      <c r="D57" s="20"/>
      <c r="E57" s="19"/>
      <c r="F57"/>
    </row>
    <row r="58" spans="2:10" ht="18" x14ac:dyDescent="0.25">
      <c r="B58" s="69"/>
      <c r="C58" s="19"/>
    </row>
    <row r="59" spans="2:10" ht="15" x14ac:dyDescent="0.25">
      <c r="B59" s="20"/>
      <c r="C59" s="19"/>
    </row>
    <row r="61" spans="2:10" ht="18" x14ac:dyDescent="0.25">
      <c r="B61" s="383"/>
      <c r="C61" s="383"/>
    </row>
    <row r="62" spans="2:10" ht="18" x14ac:dyDescent="0.25">
      <c r="B62" s="92"/>
      <c r="C62" s="92"/>
    </row>
    <row r="63" spans="2:10" ht="18" x14ac:dyDescent="0.25">
      <c r="B63" s="92"/>
      <c r="C63" s="93"/>
    </row>
    <row r="64" spans="2:10" ht="18" x14ac:dyDescent="0.25">
      <c r="B64" s="92"/>
      <c r="C64" s="93"/>
    </row>
    <row r="65" spans="2:3" ht="18" x14ac:dyDescent="0.25">
      <c r="B65" s="92"/>
      <c r="C65" s="93"/>
    </row>
    <row r="66" spans="2:3" ht="18" x14ac:dyDescent="0.25">
      <c r="B66" s="92"/>
      <c r="C66" s="93"/>
    </row>
    <row r="67" spans="2:3" ht="18" x14ac:dyDescent="0.25">
      <c r="B67" s="92"/>
      <c r="C67" s="93"/>
    </row>
    <row r="68" spans="2:3" ht="18" x14ac:dyDescent="0.25">
      <c r="B68" s="92"/>
      <c r="C68" s="93"/>
    </row>
    <row r="69" spans="2:3" ht="18" x14ac:dyDescent="0.25">
      <c r="B69" s="92"/>
      <c r="C69" s="93"/>
    </row>
    <row r="70" spans="2:3" ht="18" x14ac:dyDescent="0.25">
      <c r="B70" s="92"/>
      <c r="C70" s="93"/>
    </row>
  </sheetData>
  <mergeCells count="2">
    <mergeCell ref="B40:C40"/>
    <mergeCell ref="B61:C61"/>
  </mergeCells>
  <pageMargins left="0.75" right="0.75" top="1" bottom="1" header="0.5" footer="0.5"/>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AI34"/>
  <sheetViews>
    <sheetView topLeftCell="AE1" zoomScale="70" zoomScaleNormal="70" workbookViewId="0">
      <pane ySplit="1" topLeftCell="A29" activePane="bottomLeft" state="frozen"/>
      <selection pane="bottomLeft" activeCell="AE2" sqref="AE2:AG32"/>
    </sheetView>
  </sheetViews>
  <sheetFormatPr defaultColWidth="5.85546875" defaultRowHeight="12.75" x14ac:dyDescent="0.2"/>
  <cols>
    <col min="1" max="1" width="9.5703125" style="3" customWidth="1"/>
    <col min="2" max="2" width="14.7109375" style="1" customWidth="1"/>
    <col min="3" max="3" width="14.28515625" style="1" customWidth="1"/>
    <col min="4" max="4" width="13.5703125" style="1" customWidth="1"/>
    <col min="5" max="5" width="6" style="1" bestFit="1" customWidth="1"/>
    <col min="6" max="6" width="11.42578125" style="1" bestFit="1" customWidth="1"/>
    <col min="7" max="7" width="11.5703125" style="1" bestFit="1" customWidth="1"/>
    <col min="8" max="8" width="10.42578125" style="1" customWidth="1"/>
    <col min="9" max="9" width="8" style="1" bestFit="1" customWidth="1"/>
    <col min="10" max="10" width="16.140625" style="1" customWidth="1"/>
    <col min="11" max="11" width="18.140625" style="1" customWidth="1"/>
    <col min="12" max="12" width="22" style="1" bestFit="1" customWidth="1"/>
    <col min="13" max="13" width="22" style="1" customWidth="1"/>
    <col min="14" max="14" width="11.85546875" style="1" customWidth="1"/>
    <col min="15" max="15" width="15.5703125" style="1" customWidth="1"/>
    <col min="16" max="16" width="9.5703125" style="1" customWidth="1"/>
    <col min="17" max="17" width="18.28515625" style="1" customWidth="1"/>
    <col min="18" max="18" width="19" style="1" bestFit="1" customWidth="1"/>
    <col min="19" max="19" width="14.42578125" style="1" bestFit="1" customWidth="1"/>
    <col min="20" max="20" width="14.42578125" style="3" customWidth="1"/>
    <col min="21" max="21" width="10.85546875" style="1" bestFit="1" customWidth="1"/>
    <col min="22" max="22" width="14.28515625" style="2" bestFit="1" customWidth="1"/>
    <col min="23" max="23" width="10.140625" style="1" bestFit="1" customWidth="1"/>
    <col min="24" max="24" width="10.28515625" style="1" bestFit="1" customWidth="1"/>
    <col min="25" max="25" width="10" style="1" bestFit="1" customWidth="1"/>
    <col min="26" max="26" width="10.28515625" style="1" bestFit="1" customWidth="1"/>
    <col min="27" max="27" width="8.7109375" style="1" bestFit="1" customWidth="1"/>
    <col min="28" max="28" width="12.5703125" style="1" bestFit="1" customWidth="1"/>
    <col min="29" max="29" width="30.85546875" style="1" customWidth="1"/>
    <col min="30" max="31" width="24.28515625" style="1" customWidth="1"/>
    <col min="32" max="32" width="145.7109375" style="1" customWidth="1"/>
    <col min="33" max="33" width="120.140625" style="1" customWidth="1"/>
    <col min="34" max="34" width="77" style="1" customWidth="1"/>
    <col min="35" max="35" width="55.140625" style="1" customWidth="1"/>
    <col min="36" max="16384" width="5.85546875" style="1"/>
  </cols>
  <sheetData>
    <row r="1" spans="1:35" s="104" customFormat="1" ht="26.25" thickBot="1" x14ac:dyDescent="0.3">
      <c r="A1" s="104" t="s">
        <v>167</v>
      </c>
      <c r="B1" s="104" t="s">
        <v>166</v>
      </c>
      <c r="C1" s="104" t="s">
        <v>165</v>
      </c>
      <c r="D1" s="104" t="s">
        <v>0</v>
      </c>
      <c r="E1" s="104" t="s">
        <v>164</v>
      </c>
      <c r="F1" s="104" t="s">
        <v>163</v>
      </c>
      <c r="G1" s="104" t="s">
        <v>162</v>
      </c>
      <c r="H1" s="104" t="s">
        <v>161</v>
      </c>
      <c r="I1" s="104" t="s">
        <v>160</v>
      </c>
      <c r="J1" s="104" t="s">
        <v>159</v>
      </c>
      <c r="K1" s="104" t="s">
        <v>158</v>
      </c>
      <c r="L1" s="104" t="s">
        <v>157</v>
      </c>
      <c r="M1" s="129" t="s">
        <v>317</v>
      </c>
      <c r="N1" s="104" t="s">
        <v>156</v>
      </c>
      <c r="O1" s="85" t="s">
        <v>322</v>
      </c>
      <c r="P1" s="104" t="s">
        <v>155</v>
      </c>
      <c r="Q1" s="104" t="s">
        <v>154</v>
      </c>
      <c r="R1" s="104" t="s">
        <v>153</v>
      </c>
      <c r="S1" s="104" t="s">
        <v>152</v>
      </c>
      <c r="T1" s="104" t="s">
        <v>151</v>
      </c>
      <c r="U1" s="104" t="s">
        <v>150</v>
      </c>
      <c r="V1" s="104" t="s">
        <v>149</v>
      </c>
      <c r="W1" s="104" t="s">
        <v>148</v>
      </c>
      <c r="X1" s="104" t="s">
        <v>147</v>
      </c>
      <c r="Y1" s="104" t="s">
        <v>146</v>
      </c>
      <c r="Z1" s="104" t="s">
        <v>145</v>
      </c>
      <c r="AA1" s="104" t="s">
        <v>144</v>
      </c>
      <c r="AB1" s="104" t="s">
        <v>143</v>
      </c>
      <c r="AC1" s="164" t="s">
        <v>168</v>
      </c>
      <c r="AD1" s="168" t="s">
        <v>338</v>
      </c>
      <c r="AE1" s="85" t="s">
        <v>338</v>
      </c>
      <c r="AF1" s="96" t="s">
        <v>285</v>
      </c>
      <c r="AG1" s="165" t="s">
        <v>427</v>
      </c>
      <c r="AH1" s="166" t="s">
        <v>482</v>
      </c>
      <c r="AI1" s="167" t="s">
        <v>480</v>
      </c>
    </row>
    <row r="2" spans="1:35" s="4" customFormat="1" ht="26.25" thickBot="1" x14ac:dyDescent="0.3">
      <c r="A2" s="98">
        <v>45276</v>
      </c>
      <c r="B2" s="99">
        <v>45276</v>
      </c>
      <c r="C2" s="89"/>
      <c r="D2" s="89" t="s">
        <v>9</v>
      </c>
      <c r="E2" s="89">
        <v>2023</v>
      </c>
      <c r="F2" s="89" t="s">
        <v>8</v>
      </c>
      <c r="G2" s="89">
        <v>50</v>
      </c>
      <c r="H2" s="89" t="s">
        <v>7</v>
      </c>
      <c r="I2" s="89" t="s">
        <v>6</v>
      </c>
      <c r="J2" s="89" t="s">
        <v>5</v>
      </c>
      <c r="K2" s="89" t="s">
        <v>2</v>
      </c>
      <c r="L2" s="89" t="s">
        <v>4</v>
      </c>
      <c r="M2" s="7" t="s">
        <v>318</v>
      </c>
      <c r="N2" s="89" t="s">
        <v>3</v>
      </c>
      <c r="O2" s="7" t="s">
        <v>324</v>
      </c>
      <c r="P2" s="89" t="s">
        <v>2</v>
      </c>
      <c r="Q2" s="89"/>
      <c r="R2" s="89" t="s">
        <v>2</v>
      </c>
      <c r="S2" s="89"/>
      <c r="T2" s="89"/>
      <c r="U2" s="89"/>
      <c r="V2" s="89">
        <v>1</v>
      </c>
      <c r="W2" s="89"/>
      <c r="X2" s="89"/>
      <c r="Y2" s="89">
        <v>1</v>
      </c>
      <c r="Z2" s="89">
        <v>1</v>
      </c>
      <c r="AA2" s="89"/>
      <c r="AB2" s="89" t="s">
        <v>1</v>
      </c>
      <c r="AC2" s="8" t="s">
        <v>175</v>
      </c>
      <c r="AD2" s="7" t="s">
        <v>314</v>
      </c>
      <c r="AE2" s="89" t="s">
        <v>212</v>
      </c>
      <c r="AF2" s="80" t="s">
        <v>288</v>
      </c>
      <c r="AG2" s="154" t="s">
        <v>430</v>
      </c>
      <c r="AH2" s="160" t="s">
        <v>459</v>
      </c>
      <c r="AI2" s="158" t="s">
        <v>479</v>
      </c>
    </row>
    <row r="3" spans="1:35" s="4" customFormat="1" ht="128.25" thickBot="1" x14ac:dyDescent="0.3">
      <c r="A3" s="98">
        <v>45183</v>
      </c>
      <c r="B3" s="99">
        <v>45183</v>
      </c>
      <c r="C3" s="89"/>
      <c r="D3" s="89" t="s">
        <v>9</v>
      </c>
      <c r="E3" s="89">
        <v>2023</v>
      </c>
      <c r="F3" s="89" t="s">
        <v>46</v>
      </c>
      <c r="G3" s="89">
        <v>52</v>
      </c>
      <c r="H3" s="89" t="s">
        <v>21</v>
      </c>
      <c r="I3" s="89" t="s">
        <v>6</v>
      </c>
      <c r="J3" s="89" t="s">
        <v>5</v>
      </c>
      <c r="K3" s="89" t="s">
        <v>45</v>
      </c>
      <c r="L3" s="89" t="s">
        <v>44</v>
      </c>
      <c r="M3" s="7" t="s">
        <v>318</v>
      </c>
      <c r="N3" s="89" t="s">
        <v>43</v>
      </c>
      <c r="O3" s="7" t="s">
        <v>324</v>
      </c>
      <c r="P3" s="89" t="s">
        <v>42</v>
      </c>
      <c r="Q3" s="89">
        <v>18</v>
      </c>
      <c r="R3" s="89" t="s">
        <v>42</v>
      </c>
      <c r="S3" s="89">
        <v>230</v>
      </c>
      <c r="T3" s="89"/>
      <c r="U3" s="89"/>
      <c r="V3" s="89">
        <v>1</v>
      </c>
      <c r="W3" s="89"/>
      <c r="X3" s="89">
        <v>1</v>
      </c>
      <c r="Y3" s="89"/>
      <c r="Z3" s="89">
        <v>1</v>
      </c>
      <c r="AA3" s="89"/>
      <c r="AB3" s="89" t="s">
        <v>16</v>
      </c>
      <c r="AC3" s="8" t="s">
        <v>175</v>
      </c>
      <c r="AD3" s="7" t="s">
        <v>314</v>
      </c>
      <c r="AE3" s="89" t="s">
        <v>212</v>
      </c>
      <c r="AF3" s="80" t="s">
        <v>287</v>
      </c>
      <c r="AG3" s="155" t="s">
        <v>453</v>
      </c>
      <c r="AH3" s="161" t="s">
        <v>458</v>
      </c>
      <c r="AI3" s="158" t="s">
        <v>478</v>
      </c>
    </row>
    <row r="4" spans="1:35" s="4" customFormat="1" ht="128.25" thickBot="1" x14ac:dyDescent="0.3">
      <c r="A4" s="98">
        <v>45169</v>
      </c>
      <c r="B4" s="99">
        <v>45169</v>
      </c>
      <c r="C4" s="89"/>
      <c r="D4" s="89" t="s">
        <v>9</v>
      </c>
      <c r="E4" s="89">
        <v>2023</v>
      </c>
      <c r="F4" s="89" t="s">
        <v>71</v>
      </c>
      <c r="G4" s="89">
        <v>33</v>
      </c>
      <c r="H4" s="89" t="s">
        <v>52</v>
      </c>
      <c r="I4" s="89" t="s">
        <v>6</v>
      </c>
      <c r="J4" s="89" t="s">
        <v>70</v>
      </c>
      <c r="K4" s="89" t="s">
        <v>69</v>
      </c>
      <c r="L4" s="89" t="s">
        <v>68</v>
      </c>
      <c r="M4" s="89" t="s">
        <v>319</v>
      </c>
      <c r="N4" s="89" t="s">
        <v>67</v>
      </c>
      <c r="O4" s="89" t="s">
        <v>324</v>
      </c>
      <c r="P4" s="89" t="s">
        <v>42</v>
      </c>
      <c r="Q4" s="89">
        <v>2</v>
      </c>
      <c r="R4" s="11" t="s">
        <v>42</v>
      </c>
      <c r="S4" s="89"/>
      <c r="T4" s="89"/>
      <c r="U4" s="89"/>
      <c r="V4" s="89">
        <v>1</v>
      </c>
      <c r="W4" s="89"/>
      <c r="X4" s="89"/>
      <c r="Y4" s="89">
        <v>1</v>
      </c>
      <c r="Z4" s="89">
        <v>1</v>
      </c>
      <c r="AA4" s="89"/>
      <c r="AB4" s="89" t="s">
        <v>16</v>
      </c>
      <c r="AC4" s="8" t="s">
        <v>175</v>
      </c>
      <c r="AD4" s="7" t="s">
        <v>314</v>
      </c>
      <c r="AE4" s="89" t="s">
        <v>212</v>
      </c>
      <c r="AF4" s="80" t="s">
        <v>286</v>
      </c>
      <c r="AG4" s="155" t="s">
        <v>429</v>
      </c>
      <c r="AH4" s="161" t="s">
        <v>457</v>
      </c>
      <c r="AI4" s="158" t="s">
        <v>477</v>
      </c>
    </row>
    <row r="5" spans="1:35" s="4" customFormat="1" ht="128.25" thickBot="1" x14ac:dyDescent="0.3">
      <c r="A5" s="98">
        <v>45127</v>
      </c>
      <c r="B5" s="99">
        <v>45127</v>
      </c>
      <c r="C5" s="89"/>
      <c r="D5" s="89" t="s">
        <v>9</v>
      </c>
      <c r="E5" s="89">
        <v>2023</v>
      </c>
      <c r="F5" s="89" t="s">
        <v>75</v>
      </c>
      <c r="G5" s="89">
        <v>60</v>
      </c>
      <c r="H5" s="89" t="s">
        <v>21</v>
      </c>
      <c r="I5" s="89" t="s">
        <v>6</v>
      </c>
      <c r="J5" s="89" t="s">
        <v>5</v>
      </c>
      <c r="K5" s="89" t="s">
        <v>62</v>
      </c>
      <c r="L5" s="89" t="s">
        <v>74</v>
      </c>
      <c r="M5" s="89" t="s">
        <v>318</v>
      </c>
      <c r="N5" s="89" t="s">
        <v>73</v>
      </c>
      <c r="O5" s="89" t="s">
        <v>323</v>
      </c>
      <c r="P5" s="11" t="s">
        <v>72</v>
      </c>
      <c r="Q5" s="89"/>
      <c r="R5" s="89" t="s">
        <v>72</v>
      </c>
      <c r="S5" s="89">
        <v>10</v>
      </c>
      <c r="T5" s="89"/>
      <c r="U5" s="89"/>
      <c r="V5" s="89">
        <v>1</v>
      </c>
      <c r="W5" s="89"/>
      <c r="X5" s="89"/>
      <c r="Y5" s="89"/>
      <c r="Z5" s="89"/>
      <c r="AA5" s="89"/>
      <c r="AB5" s="89" t="s">
        <v>16</v>
      </c>
      <c r="AC5" s="8" t="s">
        <v>186</v>
      </c>
      <c r="AD5" s="7" t="s">
        <v>315</v>
      </c>
      <c r="AE5" s="89" t="s">
        <v>237</v>
      </c>
      <c r="AF5" s="80" t="s">
        <v>425</v>
      </c>
      <c r="AG5" s="155" t="s">
        <v>428</v>
      </c>
      <c r="AH5" s="161" t="s">
        <v>456</v>
      </c>
      <c r="AI5" s="158" t="s">
        <v>476</v>
      </c>
    </row>
    <row r="6" spans="1:35" s="4" customFormat="1" ht="77.25" thickBot="1" x14ac:dyDescent="0.3">
      <c r="A6" s="98">
        <v>45209</v>
      </c>
      <c r="B6" s="99">
        <v>45209</v>
      </c>
      <c r="C6" s="89"/>
      <c r="D6" s="89" t="s">
        <v>108</v>
      </c>
      <c r="E6" s="89">
        <v>2023</v>
      </c>
      <c r="F6" s="89" t="s">
        <v>22</v>
      </c>
      <c r="G6" s="89">
        <v>56</v>
      </c>
      <c r="H6" s="89" t="s">
        <v>21</v>
      </c>
      <c r="I6" s="89" t="s">
        <v>6</v>
      </c>
      <c r="J6" s="89" t="s">
        <v>134</v>
      </c>
      <c r="K6" s="89" t="s">
        <v>2</v>
      </c>
      <c r="L6" s="89" t="s">
        <v>133</v>
      </c>
      <c r="M6" s="89" t="s">
        <v>321</v>
      </c>
      <c r="N6" s="89" t="s">
        <v>132</v>
      </c>
      <c r="O6" s="89" t="s">
        <v>324</v>
      </c>
      <c r="P6" s="89" t="s">
        <v>131</v>
      </c>
      <c r="Q6" s="89">
        <v>16</v>
      </c>
      <c r="R6" s="89" t="s">
        <v>17</v>
      </c>
      <c r="S6" s="89">
        <v>1</v>
      </c>
      <c r="T6" s="89"/>
      <c r="U6" s="89"/>
      <c r="V6" s="89">
        <v>1</v>
      </c>
      <c r="W6" s="89">
        <v>1</v>
      </c>
      <c r="X6" s="89">
        <v>1</v>
      </c>
      <c r="Y6" s="89"/>
      <c r="Z6" s="89"/>
      <c r="AA6" s="89"/>
      <c r="AB6" s="89" t="s">
        <v>24</v>
      </c>
      <c r="AC6" s="8" t="s">
        <v>175</v>
      </c>
      <c r="AD6" s="7" t="s">
        <v>314</v>
      </c>
      <c r="AE6" s="89" t="s">
        <v>212</v>
      </c>
      <c r="AF6" s="81" t="s">
        <v>290</v>
      </c>
      <c r="AG6" s="155" t="s">
        <v>431</v>
      </c>
      <c r="AH6" s="161" t="s">
        <v>461</v>
      </c>
      <c r="AI6" s="158" t="s">
        <v>483</v>
      </c>
    </row>
    <row r="7" spans="1:35" s="4" customFormat="1" ht="115.5" thickBot="1" x14ac:dyDescent="0.3">
      <c r="A7" s="98">
        <v>45208</v>
      </c>
      <c r="B7" s="99">
        <v>45208</v>
      </c>
      <c r="C7" s="89"/>
      <c r="D7" s="89" t="s">
        <v>108</v>
      </c>
      <c r="E7" s="89">
        <v>2023</v>
      </c>
      <c r="F7" s="89" t="s">
        <v>138</v>
      </c>
      <c r="G7" s="89">
        <v>42</v>
      </c>
      <c r="H7" s="89" t="s">
        <v>7</v>
      </c>
      <c r="I7" s="89" t="s">
        <v>6</v>
      </c>
      <c r="J7" s="89" t="s">
        <v>91</v>
      </c>
      <c r="K7" s="89" t="s">
        <v>137</v>
      </c>
      <c r="L7" s="89" t="s">
        <v>74</v>
      </c>
      <c r="M7" s="7" t="s">
        <v>318</v>
      </c>
      <c r="N7" s="89" t="s">
        <v>136</v>
      </c>
      <c r="O7" s="7" t="s">
        <v>323</v>
      </c>
      <c r="P7" s="89" t="s">
        <v>135</v>
      </c>
      <c r="Q7" s="89">
        <v>126</v>
      </c>
      <c r="R7" s="11" t="s">
        <v>135</v>
      </c>
      <c r="S7" s="89"/>
      <c r="T7" s="89"/>
      <c r="U7" s="89"/>
      <c r="V7" s="89">
        <v>1</v>
      </c>
      <c r="W7" s="89"/>
      <c r="X7" s="89"/>
      <c r="Y7" s="89"/>
      <c r="Z7" s="89"/>
      <c r="AA7" s="89">
        <v>1</v>
      </c>
      <c r="AB7" s="89" t="s">
        <v>24</v>
      </c>
      <c r="AC7" s="7" t="s">
        <v>183</v>
      </c>
      <c r="AD7" s="7" t="s">
        <v>181</v>
      </c>
      <c r="AE7" s="89" t="s">
        <v>231</v>
      </c>
      <c r="AF7" s="81" t="s">
        <v>289</v>
      </c>
      <c r="AG7" s="155" t="s">
        <v>454</v>
      </c>
      <c r="AH7" s="161" t="s">
        <v>460</v>
      </c>
      <c r="AI7" s="158" t="s">
        <v>481</v>
      </c>
    </row>
    <row r="8" spans="1:35" s="4" customFormat="1" ht="64.5" thickBot="1" x14ac:dyDescent="0.3">
      <c r="A8" s="98">
        <v>45158</v>
      </c>
      <c r="B8" s="99">
        <v>45158</v>
      </c>
      <c r="C8" s="89"/>
      <c r="D8" s="89" t="s">
        <v>108</v>
      </c>
      <c r="E8" s="89">
        <v>2023</v>
      </c>
      <c r="F8" s="89" t="s">
        <v>130</v>
      </c>
      <c r="G8" s="89">
        <v>32</v>
      </c>
      <c r="H8" s="89" t="s">
        <v>52</v>
      </c>
      <c r="I8" s="89" t="s">
        <v>6</v>
      </c>
      <c r="J8" s="89" t="s">
        <v>129</v>
      </c>
      <c r="K8" s="89" t="s">
        <v>128</v>
      </c>
      <c r="L8" s="89" t="s">
        <v>127</v>
      </c>
      <c r="M8" s="7" t="s">
        <v>318</v>
      </c>
      <c r="N8" s="89" t="s">
        <v>126</v>
      </c>
      <c r="O8" s="89" t="s">
        <v>325</v>
      </c>
      <c r="P8" s="89" t="s">
        <v>125</v>
      </c>
      <c r="Q8" s="89">
        <v>14</v>
      </c>
      <c r="R8" s="89" t="s">
        <v>10</v>
      </c>
      <c r="S8" s="89"/>
      <c r="T8" s="89"/>
      <c r="U8" s="89">
        <v>1</v>
      </c>
      <c r="V8" s="89">
        <v>1</v>
      </c>
      <c r="W8" s="89"/>
      <c r="X8" s="89"/>
      <c r="Y8" s="89"/>
      <c r="Z8" s="89">
        <v>1</v>
      </c>
      <c r="AA8" s="89"/>
      <c r="AB8" s="89" t="s">
        <v>16</v>
      </c>
      <c r="AC8" s="7" t="s">
        <v>174</v>
      </c>
      <c r="AD8" s="7" t="s">
        <v>178</v>
      </c>
      <c r="AE8" s="89" t="s">
        <v>211</v>
      </c>
      <c r="AF8" s="82" t="s">
        <v>291</v>
      </c>
      <c r="AG8" s="156" t="s">
        <v>451</v>
      </c>
      <c r="AH8" s="161" t="s">
        <v>462</v>
      </c>
      <c r="AI8" s="158" t="s">
        <v>462</v>
      </c>
    </row>
    <row r="9" spans="1:35" s="4" customFormat="1" ht="51.75" thickBot="1" x14ac:dyDescent="0.3">
      <c r="A9" s="98">
        <v>45075</v>
      </c>
      <c r="B9" s="99">
        <v>45075</v>
      </c>
      <c r="C9" s="89"/>
      <c r="D9" s="89" t="s">
        <v>108</v>
      </c>
      <c r="E9" s="89">
        <v>2023</v>
      </c>
      <c r="F9" s="89" t="s">
        <v>111</v>
      </c>
      <c r="G9" s="89">
        <v>65</v>
      </c>
      <c r="H9" s="89" t="s">
        <v>56</v>
      </c>
      <c r="I9" s="89" t="s">
        <v>6</v>
      </c>
      <c r="J9" s="89" t="s">
        <v>5</v>
      </c>
      <c r="K9" s="89" t="s">
        <v>110</v>
      </c>
      <c r="L9" s="89" t="s">
        <v>105</v>
      </c>
      <c r="M9" s="7" t="s">
        <v>320</v>
      </c>
      <c r="N9" s="89" t="s">
        <v>109</v>
      </c>
      <c r="O9" s="7" t="s">
        <v>325</v>
      </c>
      <c r="P9" s="89" t="s">
        <v>10</v>
      </c>
      <c r="Q9" s="89">
        <v>2</v>
      </c>
      <c r="R9" s="11" t="s">
        <v>10</v>
      </c>
      <c r="S9" s="89"/>
      <c r="T9" s="89"/>
      <c r="U9" s="89"/>
      <c r="V9" s="89">
        <v>1</v>
      </c>
      <c r="W9" s="89"/>
      <c r="X9" s="89">
        <v>1</v>
      </c>
      <c r="Y9" s="89"/>
      <c r="Z9" s="89">
        <v>1</v>
      </c>
      <c r="AA9" s="89"/>
      <c r="AB9" s="89" t="s">
        <v>16</v>
      </c>
      <c r="AC9" s="7" t="s">
        <v>169</v>
      </c>
      <c r="AD9" s="7" t="s">
        <v>178</v>
      </c>
      <c r="AE9" s="89" t="s">
        <v>211</v>
      </c>
      <c r="AF9" s="81" t="s">
        <v>292</v>
      </c>
      <c r="AG9" s="155" t="s">
        <v>452</v>
      </c>
      <c r="AH9" s="161" t="s">
        <v>463</v>
      </c>
      <c r="AI9" s="158" t="s">
        <v>481</v>
      </c>
    </row>
    <row r="10" spans="1:35" s="4" customFormat="1" ht="64.5" thickBot="1" x14ac:dyDescent="0.3">
      <c r="A10" s="98">
        <v>44971</v>
      </c>
      <c r="B10" s="99">
        <v>44971</v>
      </c>
      <c r="C10" s="89"/>
      <c r="D10" s="89" t="s">
        <v>108</v>
      </c>
      <c r="E10" s="89">
        <v>2023</v>
      </c>
      <c r="F10" s="89" t="s">
        <v>107</v>
      </c>
      <c r="G10" s="89">
        <v>70</v>
      </c>
      <c r="H10" s="89" t="s">
        <v>56</v>
      </c>
      <c r="I10" s="89" t="s">
        <v>6</v>
      </c>
      <c r="J10" s="89" t="s">
        <v>5</v>
      </c>
      <c r="K10" s="89" t="s">
        <v>106</v>
      </c>
      <c r="L10" s="11" t="s">
        <v>105</v>
      </c>
      <c r="M10" s="89" t="s">
        <v>321</v>
      </c>
      <c r="N10" s="89" t="s">
        <v>104</v>
      </c>
      <c r="O10" s="7" t="s">
        <v>325</v>
      </c>
      <c r="P10" s="89" t="s">
        <v>10</v>
      </c>
      <c r="Q10" s="89">
        <v>0</v>
      </c>
      <c r="R10" s="11" t="s">
        <v>10</v>
      </c>
      <c r="S10" s="89">
        <v>1</v>
      </c>
      <c r="T10" s="89"/>
      <c r="U10" s="89"/>
      <c r="V10" s="89">
        <v>1</v>
      </c>
      <c r="W10" s="89"/>
      <c r="X10" s="89">
        <v>1</v>
      </c>
      <c r="Y10" s="89"/>
      <c r="Z10" s="89"/>
      <c r="AA10" s="89"/>
      <c r="AB10" s="89" t="s">
        <v>16</v>
      </c>
      <c r="AC10" s="7" t="s">
        <v>170</v>
      </c>
      <c r="AD10" s="89" t="s">
        <v>178</v>
      </c>
      <c r="AE10" s="89" t="s">
        <v>211</v>
      </c>
      <c r="AF10" s="81" t="s">
        <v>293</v>
      </c>
      <c r="AG10" s="155" t="s">
        <v>432</v>
      </c>
      <c r="AH10" s="161" t="s">
        <v>464</v>
      </c>
      <c r="AI10" s="158" t="s">
        <v>476</v>
      </c>
    </row>
    <row r="11" spans="1:35" s="4" customFormat="1" ht="24" customHeight="1" thickBot="1" x14ac:dyDescent="0.3">
      <c r="A11" s="98">
        <v>45191</v>
      </c>
      <c r="B11" s="99">
        <v>45191</v>
      </c>
      <c r="C11" s="89"/>
      <c r="D11" s="89" t="s">
        <v>30</v>
      </c>
      <c r="E11" s="89">
        <v>2023</v>
      </c>
      <c r="F11" s="89" t="s">
        <v>29</v>
      </c>
      <c r="G11" s="89">
        <v>59</v>
      </c>
      <c r="H11" s="89" t="s">
        <v>21</v>
      </c>
      <c r="I11" s="89" t="s">
        <v>6</v>
      </c>
      <c r="J11" s="89" t="s">
        <v>5</v>
      </c>
      <c r="K11" s="89" t="s">
        <v>28</v>
      </c>
      <c r="L11" s="89" t="s">
        <v>27</v>
      </c>
      <c r="M11" s="7" t="s">
        <v>318</v>
      </c>
      <c r="N11" s="89" t="s">
        <v>26</v>
      </c>
      <c r="O11" s="7" t="s">
        <v>325</v>
      </c>
      <c r="P11" s="11" t="s">
        <v>10</v>
      </c>
      <c r="Q11" s="89"/>
      <c r="R11" s="89" t="s">
        <v>25</v>
      </c>
      <c r="S11" s="89">
        <v>22</v>
      </c>
      <c r="T11" s="89"/>
      <c r="U11" s="89">
        <v>1</v>
      </c>
      <c r="V11" s="89">
        <v>1</v>
      </c>
      <c r="W11" s="89"/>
      <c r="X11" s="89">
        <v>1</v>
      </c>
      <c r="Y11" s="89"/>
      <c r="Z11" s="89">
        <v>1</v>
      </c>
      <c r="AA11" s="89"/>
      <c r="AB11" s="89" t="s">
        <v>24</v>
      </c>
      <c r="AC11" s="7" t="s">
        <v>169</v>
      </c>
      <c r="AD11" s="89" t="s">
        <v>178</v>
      </c>
      <c r="AE11" s="89" t="s">
        <v>211</v>
      </c>
      <c r="AF11" s="81" t="s">
        <v>294</v>
      </c>
      <c r="AG11" s="155" t="s">
        <v>434</v>
      </c>
      <c r="AH11" s="161" t="s">
        <v>466</v>
      </c>
      <c r="AI11" s="158" t="s">
        <v>481</v>
      </c>
    </row>
    <row r="12" spans="1:35" s="4" customFormat="1" ht="64.5" thickBot="1" x14ac:dyDescent="0.3">
      <c r="A12" s="98">
        <v>45061</v>
      </c>
      <c r="B12" s="99">
        <v>45061</v>
      </c>
      <c r="C12" s="89"/>
      <c r="D12" s="89" t="s">
        <v>30</v>
      </c>
      <c r="E12" s="89">
        <v>2023</v>
      </c>
      <c r="F12" s="89" t="s">
        <v>80</v>
      </c>
      <c r="G12" s="89">
        <v>20</v>
      </c>
      <c r="H12" s="89" t="s">
        <v>79</v>
      </c>
      <c r="I12" s="89" t="s">
        <v>6</v>
      </c>
      <c r="J12" s="89" t="s">
        <v>70</v>
      </c>
      <c r="K12" s="11" t="s">
        <v>192</v>
      </c>
      <c r="L12" s="89" t="s">
        <v>4</v>
      </c>
      <c r="M12" s="7" t="s">
        <v>318</v>
      </c>
      <c r="N12" s="89" t="s">
        <v>77</v>
      </c>
      <c r="O12" s="7" t="s">
        <v>324</v>
      </c>
      <c r="P12" s="89" t="s">
        <v>76</v>
      </c>
      <c r="Q12" s="89">
        <v>9</v>
      </c>
      <c r="R12" s="89" t="s">
        <v>2</v>
      </c>
      <c r="S12" s="89">
        <v>9</v>
      </c>
      <c r="T12" s="89"/>
      <c r="U12" s="89"/>
      <c r="V12" s="89"/>
      <c r="W12" s="89"/>
      <c r="X12" s="89">
        <v>1</v>
      </c>
      <c r="Y12" s="89"/>
      <c r="Z12" s="89"/>
      <c r="AA12" s="89">
        <v>1</v>
      </c>
      <c r="AB12" s="89" t="s">
        <v>16</v>
      </c>
      <c r="AC12" s="8" t="s">
        <v>175</v>
      </c>
      <c r="AD12" s="7" t="s">
        <v>314</v>
      </c>
      <c r="AE12" s="89" t="s">
        <v>212</v>
      </c>
      <c r="AF12" s="81" t="s">
        <v>295</v>
      </c>
      <c r="AG12" s="155" t="s">
        <v>433</v>
      </c>
      <c r="AH12" s="161" t="s">
        <v>465</v>
      </c>
      <c r="AI12" s="163" t="s">
        <v>465</v>
      </c>
    </row>
    <row r="13" spans="1:35" s="4" customFormat="1" ht="39" thickBot="1" x14ac:dyDescent="0.3">
      <c r="A13" s="98">
        <v>45061</v>
      </c>
      <c r="B13" s="99">
        <v>45061</v>
      </c>
      <c r="C13" s="89"/>
      <c r="D13" s="89" t="s">
        <v>30</v>
      </c>
      <c r="E13" s="89">
        <v>2023</v>
      </c>
      <c r="F13" s="89" t="s">
        <v>78</v>
      </c>
      <c r="G13" s="89">
        <v>50</v>
      </c>
      <c r="H13" s="89" t="s">
        <v>7</v>
      </c>
      <c r="I13" s="89" t="s">
        <v>6</v>
      </c>
      <c r="J13" s="89" t="s">
        <v>70</v>
      </c>
      <c r="K13" s="11" t="s">
        <v>192</v>
      </c>
      <c r="L13" s="89" t="s">
        <v>4</v>
      </c>
      <c r="M13" s="7" t="s">
        <v>318</v>
      </c>
      <c r="N13" s="89" t="s">
        <v>77</v>
      </c>
      <c r="O13" s="7" t="s">
        <v>324</v>
      </c>
      <c r="P13" s="89" t="s">
        <v>76</v>
      </c>
      <c r="Q13" s="89">
        <v>9</v>
      </c>
      <c r="R13" s="89" t="s">
        <v>2</v>
      </c>
      <c r="S13" s="89">
        <v>9</v>
      </c>
      <c r="T13" s="89"/>
      <c r="U13" s="89"/>
      <c r="V13" s="89"/>
      <c r="W13" s="89"/>
      <c r="X13" s="89">
        <v>1</v>
      </c>
      <c r="Y13" s="89"/>
      <c r="Z13" s="89"/>
      <c r="AA13" s="89">
        <v>1</v>
      </c>
      <c r="AB13" s="89" t="s">
        <v>16</v>
      </c>
      <c r="AC13" s="8" t="s">
        <v>175</v>
      </c>
      <c r="AD13" s="7" t="s">
        <v>314</v>
      </c>
      <c r="AE13" s="89" t="s">
        <v>212</v>
      </c>
      <c r="AF13" s="81" t="s">
        <v>296</v>
      </c>
      <c r="AG13" s="155" t="s">
        <v>433</v>
      </c>
      <c r="AH13" s="161" t="s">
        <v>465</v>
      </c>
      <c r="AI13" s="163" t="s">
        <v>465</v>
      </c>
    </row>
    <row r="14" spans="1:35" s="4" customFormat="1" ht="77.25" thickBot="1" x14ac:dyDescent="0.3">
      <c r="A14" s="98">
        <v>45189</v>
      </c>
      <c r="B14" s="99">
        <v>45189</v>
      </c>
      <c r="C14" s="89"/>
      <c r="D14" s="89" t="s">
        <v>96</v>
      </c>
      <c r="E14" s="89">
        <v>2023</v>
      </c>
      <c r="F14" s="89" t="s">
        <v>120</v>
      </c>
      <c r="G14" s="89">
        <v>61</v>
      </c>
      <c r="H14" s="89" t="s">
        <v>56</v>
      </c>
      <c r="I14" s="89" t="s">
        <v>6</v>
      </c>
      <c r="J14" s="89" t="s">
        <v>5</v>
      </c>
      <c r="K14" s="89" t="s">
        <v>119</v>
      </c>
      <c r="L14" s="89" t="s">
        <v>118</v>
      </c>
      <c r="M14" s="89" t="s">
        <v>328</v>
      </c>
      <c r="N14" s="89" t="s">
        <v>117</v>
      </c>
      <c r="O14" s="89" t="s">
        <v>329</v>
      </c>
      <c r="P14" s="11" t="s">
        <v>116</v>
      </c>
      <c r="Q14" s="89"/>
      <c r="R14" s="11" t="s">
        <v>115</v>
      </c>
      <c r="S14" s="89">
        <v>2100</v>
      </c>
      <c r="T14" s="89">
        <v>1300</v>
      </c>
      <c r="U14" s="89"/>
      <c r="V14" s="89">
        <v>1</v>
      </c>
      <c r="W14" s="89">
        <v>1</v>
      </c>
      <c r="X14" s="89"/>
      <c r="Y14" s="89"/>
      <c r="Z14" s="89"/>
      <c r="AA14" s="89"/>
      <c r="AB14" s="89" t="s">
        <v>16</v>
      </c>
      <c r="AC14" s="7" t="s">
        <v>187</v>
      </c>
      <c r="AD14" s="9" t="s">
        <v>190</v>
      </c>
      <c r="AE14" s="89" t="s">
        <v>488</v>
      </c>
      <c r="AF14" s="81" t="s">
        <v>297</v>
      </c>
      <c r="AG14" s="155" t="s">
        <v>435</v>
      </c>
      <c r="AH14" s="161" t="s">
        <v>467</v>
      </c>
      <c r="AI14" s="158" t="s">
        <v>476</v>
      </c>
    </row>
    <row r="15" spans="1:35" s="4" customFormat="1" ht="64.5" thickBot="1" x14ac:dyDescent="0.3">
      <c r="A15" s="98">
        <v>45161</v>
      </c>
      <c r="B15" s="99">
        <v>45161</v>
      </c>
      <c r="C15" s="89"/>
      <c r="D15" s="89" t="s">
        <v>96</v>
      </c>
      <c r="E15" s="89">
        <v>2023</v>
      </c>
      <c r="F15" s="89" t="s">
        <v>107</v>
      </c>
      <c r="G15" s="89">
        <v>58</v>
      </c>
      <c r="H15" s="89" t="s">
        <v>21</v>
      </c>
      <c r="I15" s="89" t="s">
        <v>6</v>
      </c>
      <c r="J15" s="89" t="s">
        <v>5</v>
      </c>
      <c r="K15" s="89" t="s">
        <v>114</v>
      </c>
      <c r="L15" s="89" t="s">
        <v>50</v>
      </c>
      <c r="M15" s="7" t="s">
        <v>318</v>
      </c>
      <c r="N15" s="89" t="s">
        <v>113</v>
      </c>
      <c r="O15" s="89" t="s">
        <v>330</v>
      </c>
      <c r="P15" s="89" t="s">
        <v>112</v>
      </c>
      <c r="Q15" s="89">
        <v>12</v>
      </c>
      <c r="R15" s="11" t="s">
        <v>112</v>
      </c>
      <c r="S15" s="89"/>
      <c r="T15" s="89"/>
      <c r="U15" s="89"/>
      <c r="V15" s="89">
        <v>1</v>
      </c>
      <c r="W15" s="89"/>
      <c r="X15" s="89">
        <v>1</v>
      </c>
      <c r="Y15" s="89">
        <v>1</v>
      </c>
      <c r="Z15" s="89">
        <v>1</v>
      </c>
      <c r="AA15" s="89"/>
      <c r="AB15" s="89" t="s">
        <v>1</v>
      </c>
      <c r="AC15" s="7" t="s">
        <v>185</v>
      </c>
      <c r="AD15" s="7" t="s">
        <v>184</v>
      </c>
      <c r="AE15" s="89" t="s">
        <v>492</v>
      </c>
      <c r="AF15" s="81" t="s">
        <v>298</v>
      </c>
      <c r="AG15" s="155" t="s">
        <v>436</v>
      </c>
      <c r="AH15" s="161" t="s">
        <v>457</v>
      </c>
      <c r="AI15" s="158" t="s">
        <v>477</v>
      </c>
    </row>
    <row r="16" spans="1:35" s="4" customFormat="1" ht="90" thickBot="1" x14ac:dyDescent="0.3">
      <c r="A16" s="98">
        <v>45125</v>
      </c>
      <c r="B16" s="99">
        <v>45125</v>
      </c>
      <c r="C16" s="89"/>
      <c r="D16" s="89" t="s">
        <v>96</v>
      </c>
      <c r="E16" s="89">
        <v>2023</v>
      </c>
      <c r="F16" s="89" t="s">
        <v>103</v>
      </c>
      <c r="G16" s="89">
        <v>46</v>
      </c>
      <c r="H16" s="89" t="s">
        <v>7</v>
      </c>
      <c r="I16" s="89" t="s">
        <v>6</v>
      </c>
      <c r="J16" s="89" t="s">
        <v>5</v>
      </c>
      <c r="K16" s="89" t="s">
        <v>45</v>
      </c>
      <c r="L16" s="89" t="s">
        <v>4</v>
      </c>
      <c r="M16" s="7" t="s">
        <v>318</v>
      </c>
      <c r="N16" s="89" t="s">
        <v>102</v>
      </c>
      <c r="O16" s="89" t="s">
        <v>323</v>
      </c>
      <c r="P16" s="89" t="s">
        <v>101</v>
      </c>
      <c r="Q16" s="89">
        <v>60</v>
      </c>
      <c r="R16" s="89" t="s">
        <v>100</v>
      </c>
      <c r="S16" s="89">
        <v>21</v>
      </c>
      <c r="T16" s="89"/>
      <c r="U16" s="89"/>
      <c r="V16" s="89">
        <v>1</v>
      </c>
      <c r="W16" s="89"/>
      <c r="X16" s="89">
        <v>1</v>
      </c>
      <c r="Y16" s="89"/>
      <c r="Z16" s="89"/>
      <c r="AA16" s="89"/>
      <c r="AB16" s="89" t="s">
        <v>24</v>
      </c>
      <c r="AC16" s="7" t="s">
        <v>172</v>
      </c>
      <c r="AD16" s="7" t="s">
        <v>180</v>
      </c>
      <c r="AE16" s="89" t="s">
        <v>489</v>
      </c>
      <c r="AF16" s="81" t="s">
        <v>299</v>
      </c>
      <c r="AG16" s="155" t="s">
        <v>455</v>
      </c>
      <c r="AH16" s="161" t="s">
        <v>468</v>
      </c>
      <c r="AI16" s="158" t="s">
        <v>484</v>
      </c>
    </row>
    <row r="17" spans="1:35" s="4" customFormat="1" ht="39" thickBot="1" x14ac:dyDescent="0.3">
      <c r="A17" s="98">
        <v>45113</v>
      </c>
      <c r="B17" s="99">
        <v>45113</v>
      </c>
      <c r="C17" s="89"/>
      <c r="D17" s="89" t="s">
        <v>96</v>
      </c>
      <c r="E17" s="89">
        <v>2023</v>
      </c>
      <c r="F17" s="89" t="s">
        <v>99</v>
      </c>
      <c r="G17" s="89">
        <v>55</v>
      </c>
      <c r="H17" s="89" t="s">
        <v>21</v>
      </c>
      <c r="I17" s="89" t="s">
        <v>6</v>
      </c>
      <c r="J17" s="89" t="s">
        <v>70</v>
      </c>
      <c r="K17" s="89" t="s">
        <v>98</v>
      </c>
      <c r="L17" s="89" t="s">
        <v>97</v>
      </c>
      <c r="M17" s="7" t="s">
        <v>318</v>
      </c>
      <c r="N17" s="89" t="s">
        <v>3</v>
      </c>
      <c r="O17" s="7" t="s">
        <v>324</v>
      </c>
      <c r="P17" s="89" t="s">
        <v>17</v>
      </c>
      <c r="Q17" s="89">
        <v>4</v>
      </c>
      <c r="R17" s="89" t="s">
        <v>17</v>
      </c>
      <c r="S17" s="89">
        <v>16</v>
      </c>
      <c r="T17" s="89"/>
      <c r="U17" s="89"/>
      <c r="V17" s="89">
        <v>1</v>
      </c>
      <c r="W17" s="89"/>
      <c r="X17" s="89">
        <v>1</v>
      </c>
      <c r="Y17" s="89">
        <v>1</v>
      </c>
      <c r="Z17" s="89"/>
      <c r="AA17" s="89"/>
      <c r="AB17" s="89" t="s">
        <v>16</v>
      </c>
      <c r="AC17" s="8" t="s">
        <v>175</v>
      </c>
      <c r="AD17" s="7" t="s">
        <v>314</v>
      </c>
      <c r="AE17" s="89" t="s">
        <v>212</v>
      </c>
      <c r="AF17" s="81" t="s">
        <v>300</v>
      </c>
      <c r="AG17" s="155" t="s">
        <v>437</v>
      </c>
      <c r="AH17" s="161" t="s">
        <v>469</v>
      </c>
      <c r="AI17" s="158" t="s">
        <v>476</v>
      </c>
    </row>
    <row r="18" spans="1:35" s="4" customFormat="1" ht="51.75" thickBot="1" x14ac:dyDescent="0.3">
      <c r="A18" s="98">
        <v>44979</v>
      </c>
      <c r="B18" s="99">
        <v>44979</v>
      </c>
      <c r="C18" s="89"/>
      <c r="D18" s="89" t="s">
        <v>96</v>
      </c>
      <c r="E18" s="89">
        <v>2023</v>
      </c>
      <c r="F18" s="89" t="s">
        <v>95</v>
      </c>
      <c r="G18" s="89">
        <v>55</v>
      </c>
      <c r="H18" s="89" t="s">
        <v>21</v>
      </c>
      <c r="I18" s="89" t="s">
        <v>6</v>
      </c>
      <c r="J18" s="89" t="s">
        <v>5</v>
      </c>
      <c r="K18" s="89" t="s">
        <v>94</v>
      </c>
      <c r="L18" s="89" t="s">
        <v>93</v>
      </c>
      <c r="M18" s="89" t="s">
        <v>321</v>
      </c>
      <c r="N18" s="89" t="s">
        <v>3</v>
      </c>
      <c r="O18" s="7" t="s">
        <v>324</v>
      </c>
      <c r="P18" s="89" t="s">
        <v>17</v>
      </c>
      <c r="Q18" s="89">
        <v>1</v>
      </c>
      <c r="R18" s="89" t="s">
        <v>17</v>
      </c>
      <c r="S18" s="89">
        <v>1</v>
      </c>
      <c r="T18" s="89"/>
      <c r="U18" s="89"/>
      <c r="V18" s="89">
        <v>1</v>
      </c>
      <c r="W18" s="89"/>
      <c r="X18" s="89">
        <v>1</v>
      </c>
      <c r="Y18" s="89"/>
      <c r="Z18" s="89"/>
      <c r="AA18" s="89">
        <v>1</v>
      </c>
      <c r="AB18" s="89" t="s">
        <v>16</v>
      </c>
      <c r="AC18" s="8" t="s">
        <v>175</v>
      </c>
      <c r="AD18" s="7" t="s">
        <v>314</v>
      </c>
      <c r="AE18" s="89" t="s">
        <v>212</v>
      </c>
      <c r="AF18" s="81" t="s">
        <v>301</v>
      </c>
      <c r="AG18" s="155" t="s">
        <v>301</v>
      </c>
      <c r="AH18" s="161" t="s">
        <v>462</v>
      </c>
      <c r="AI18" s="158" t="s">
        <v>462</v>
      </c>
    </row>
    <row r="19" spans="1:35" s="4" customFormat="1" ht="128.25" thickBot="1" x14ac:dyDescent="0.3">
      <c r="A19" s="98">
        <v>45264</v>
      </c>
      <c r="B19" s="99">
        <v>45264</v>
      </c>
      <c r="C19" s="89"/>
      <c r="D19" s="89" t="s">
        <v>35</v>
      </c>
      <c r="E19" s="89">
        <v>2023</v>
      </c>
      <c r="F19" s="89" t="s">
        <v>34</v>
      </c>
      <c r="G19" s="89">
        <v>56</v>
      </c>
      <c r="H19" s="89" t="s">
        <v>21</v>
      </c>
      <c r="I19" s="89" t="s">
        <v>6</v>
      </c>
      <c r="J19" s="89" t="s">
        <v>5</v>
      </c>
      <c r="K19" s="89" t="s">
        <v>33</v>
      </c>
      <c r="L19" s="89" t="s">
        <v>32</v>
      </c>
      <c r="M19" s="7" t="s">
        <v>320</v>
      </c>
      <c r="N19" s="89" t="s">
        <v>31</v>
      </c>
      <c r="O19" s="7" t="s">
        <v>325</v>
      </c>
      <c r="P19" s="89" t="s">
        <v>10</v>
      </c>
      <c r="Q19" s="89"/>
      <c r="R19" s="89" t="s">
        <v>10</v>
      </c>
      <c r="S19" s="89"/>
      <c r="T19" s="89"/>
      <c r="U19" s="89"/>
      <c r="V19" s="89">
        <v>1</v>
      </c>
      <c r="W19" s="89"/>
      <c r="X19" s="89"/>
      <c r="Y19" s="89"/>
      <c r="Z19" s="89"/>
      <c r="AA19" s="89"/>
      <c r="AB19" s="89" t="s">
        <v>24</v>
      </c>
      <c r="AC19" s="7" t="s">
        <v>169</v>
      </c>
      <c r="AD19" s="89" t="s">
        <v>178</v>
      </c>
      <c r="AE19" s="89" t="s">
        <v>211</v>
      </c>
      <c r="AF19" s="81" t="s">
        <v>303</v>
      </c>
      <c r="AG19" s="155" t="s">
        <v>439</v>
      </c>
      <c r="AH19" s="161" t="s">
        <v>471</v>
      </c>
      <c r="AI19" s="158" t="s">
        <v>483</v>
      </c>
    </row>
    <row r="20" spans="1:35" s="4" customFormat="1" ht="51.75" thickBot="1" x14ac:dyDescent="0.3">
      <c r="A20" s="98">
        <v>45037</v>
      </c>
      <c r="B20" s="99">
        <v>45037</v>
      </c>
      <c r="C20" s="89"/>
      <c r="D20" s="89" t="s">
        <v>35</v>
      </c>
      <c r="E20" s="89">
        <v>2023</v>
      </c>
      <c r="F20" s="89" t="s">
        <v>87</v>
      </c>
      <c r="G20" s="89">
        <v>32</v>
      </c>
      <c r="H20" s="89" t="s">
        <v>52</v>
      </c>
      <c r="I20" s="89" t="s">
        <v>6</v>
      </c>
      <c r="J20" s="89" t="s">
        <v>5</v>
      </c>
      <c r="K20" s="89" t="s">
        <v>86</v>
      </c>
      <c r="L20" s="89" t="s">
        <v>85</v>
      </c>
      <c r="M20" s="7" t="s">
        <v>320</v>
      </c>
      <c r="N20" s="89" t="s">
        <v>84</v>
      </c>
      <c r="O20" s="7" t="s">
        <v>325</v>
      </c>
      <c r="P20" s="11" t="s">
        <v>10</v>
      </c>
      <c r="Q20" s="89">
        <v>3</v>
      </c>
      <c r="R20" s="11" t="s">
        <v>10</v>
      </c>
      <c r="S20" s="89"/>
      <c r="T20" s="89"/>
      <c r="U20" s="89"/>
      <c r="V20" s="89">
        <v>1</v>
      </c>
      <c r="W20" s="89"/>
      <c r="X20" s="89"/>
      <c r="Y20" s="89"/>
      <c r="Z20" s="89">
        <v>1</v>
      </c>
      <c r="AA20" s="89"/>
      <c r="AB20" s="89" t="s">
        <v>1</v>
      </c>
      <c r="AC20" s="7" t="s">
        <v>169</v>
      </c>
      <c r="AD20" s="89" t="s">
        <v>178</v>
      </c>
      <c r="AE20" s="89" t="s">
        <v>211</v>
      </c>
      <c r="AF20" s="81" t="s">
        <v>302</v>
      </c>
      <c r="AG20" s="155" t="s">
        <v>438</v>
      </c>
      <c r="AH20" s="161" t="s">
        <v>470</v>
      </c>
      <c r="AI20" s="158" t="s">
        <v>476</v>
      </c>
    </row>
    <row r="21" spans="1:35" s="4" customFormat="1" ht="51.75" thickBot="1" x14ac:dyDescent="0.3">
      <c r="A21" s="98">
        <v>45270</v>
      </c>
      <c r="B21" s="99">
        <v>45270</v>
      </c>
      <c r="C21" s="89"/>
      <c r="D21" s="89" t="s">
        <v>15</v>
      </c>
      <c r="E21" s="89">
        <v>2023</v>
      </c>
      <c r="F21" s="89" t="s">
        <v>14</v>
      </c>
      <c r="G21" s="89">
        <v>48</v>
      </c>
      <c r="H21" s="89" t="s">
        <v>7</v>
      </c>
      <c r="I21" s="89" t="s">
        <v>6</v>
      </c>
      <c r="J21" s="89" t="s">
        <v>5</v>
      </c>
      <c r="K21" s="89" t="s">
        <v>13</v>
      </c>
      <c r="L21" s="89" t="s">
        <v>12</v>
      </c>
      <c r="M21" s="89" t="s">
        <v>332</v>
      </c>
      <c r="N21" s="89" t="s">
        <v>11</v>
      </c>
      <c r="O21" s="7" t="s">
        <v>325</v>
      </c>
      <c r="P21" s="89" t="s">
        <v>10</v>
      </c>
      <c r="Q21" s="89"/>
      <c r="R21" s="89" t="s">
        <v>10</v>
      </c>
      <c r="S21" s="11">
        <v>0</v>
      </c>
      <c r="T21" s="89"/>
      <c r="U21" s="89"/>
      <c r="V21" s="89"/>
      <c r="W21" s="89"/>
      <c r="X21" s="89">
        <v>1</v>
      </c>
      <c r="Y21" s="89"/>
      <c r="Z21" s="89"/>
      <c r="AA21" s="89"/>
      <c r="AB21" s="89" t="s">
        <v>1</v>
      </c>
      <c r="AC21" s="7" t="s">
        <v>169</v>
      </c>
      <c r="AD21" s="89" t="s">
        <v>178</v>
      </c>
      <c r="AE21" s="89" t="s">
        <v>211</v>
      </c>
      <c r="AF21" s="81" t="s">
        <v>308</v>
      </c>
      <c r="AG21" s="155" t="s">
        <v>444</v>
      </c>
      <c r="AH21" s="161" t="s">
        <v>486</v>
      </c>
      <c r="AI21" s="158" t="s">
        <v>484</v>
      </c>
    </row>
    <row r="22" spans="1:35" s="4" customFormat="1" ht="64.5" thickBot="1" x14ac:dyDescent="0.3">
      <c r="A22" s="98">
        <v>45237</v>
      </c>
      <c r="B22" s="99">
        <v>45237</v>
      </c>
      <c r="C22" s="89"/>
      <c r="D22" s="89" t="s">
        <v>15</v>
      </c>
      <c r="E22" s="89">
        <v>2023</v>
      </c>
      <c r="F22" s="89" t="s">
        <v>41</v>
      </c>
      <c r="G22" s="89">
        <v>82</v>
      </c>
      <c r="H22" s="89" t="s">
        <v>40</v>
      </c>
      <c r="I22" s="89" t="s">
        <v>6</v>
      </c>
      <c r="J22" s="89" t="s">
        <v>5</v>
      </c>
      <c r="K22" s="89" t="s">
        <v>39</v>
      </c>
      <c r="L22" s="89" t="s">
        <v>38</v>
      </c>
      <c r="M22" s="89" t="s">
        <v>332</v>
      </c>
      <c r="N22" s="89" t="s">
        <v>37</v>
      </c>
      <c r="O22" s="89" t="s">
        <v>331</v>
      </c>
      <c r="P22" s="89" t="s">
        <v>36</v>
      </c>
      <c r="Q22" s="89">
        <v>3</v>
      </c>
      <c r="R22" s="89" t="s">
        <v>36</v>
      </c>
      <c r="S22" s="11">
        <v>0</v>
      </c>
      <c r="T22" s="89"/>
      <c r="U22" s="89"/>
      <c r="V22" s="89">
        <v>1</v>
      </c>
      <c r="W22" s="89"/>
      <c r="X22" s="89"/>
      <c r="Y22" s="89"/>
      <c r="Z22" s="89"/>
      <c r="AA22" s="89"/>
      <c r="AB22" s="89" t="s">
        <v>24</v>
      </c>
      <c r="AC22" s="7" t="s">
        <v>182</v>
      </c>
      <c r="AD22" s="7" t="s">
        <v>179</v>
      </c>
      <c r="AE22" s="89" t="s">
        <v>493</v>
      </c>
      <c r="AF22" s="83" t="s">
        <v>307</v>
      </c>
      <c r="AG22" s="157" t="s">
        <v>443</v>
      </c>
      <c r="AH22" s="162" t="s">
        <v>474</v>
      </c>
      <c r="AI22" s="158" t="s">
        <v>474</v>
      </c>
    </row>
    <row r="23" spans="1:35" s="4" customFormat="1" ht="51.75" thickBot="1" x14ac:dyDescent="0.3">
      <c r="A23" s="100">
        <v>45115</v>
      </c>
      <c r="B23" s="101">
        <v>45115</v>
      </c>
      <c r="C23" s="11"/>
      <c r="D23" s="11" t="s">
        <v>15</v>
      </c>
      <c r="E23" s="11">
        <v>2023</v>
      </c>
      <c r="F23" s="11" t="s">
        <v>53</v>
      </c>
      <c r="G23" s="11">
        <v>37</v>
      </c>
      <c r="H23" s="11" t="s">
        <v>52</v>
      </c>
      <c r="I23" s="11" t="s">
        <v>6</v>
      </c>
      <c r="J23" s="11" t="s">
        <v>5</v>
      </c>
      <c r="K23" s="11" t="s">
        <v>51</v>
      </c>
      <c r="L23" s="11" t="s">
        <v>50</v>
      </c>
      <c r="M23" s="7" t="s">
        <v>318</v>
      </c>
      <c r="N23" s="11" t="s">
        <v>49</v>
      </c>
      <c r="O23" s="7" t="s">
        <v>324</v>
      </c>
      <c r="P23" s="11" t="s">
        <v>48</v>
      </c>
      <c r="Q23" s="11">
        <v>340</v>
      </c>
      <c r="R23" s="11" t="s">
        <v>47</v>
      </c>
      <c r="S23" s="11"/>
      <c r="T23" s="11">
        <v>14</v>
      </c>
      <c r="U23" s="11"/>
      <c r="V23" s="11">
        <v>1</v>
      </c>
      <c r="W23" s="11"/>
      <c r="X23" s="11"/>
      <c r="Y23" s="11"/>
      <c r="Z23" s="11">
        <v>1</v>
      </c>
      <c r="AA23" s="11">
        <v>1</v>
      </c>
      <c r="AB23" s="11" t="s">
        <v>16</v>
      </c>
      <c r="AC23" s="10" t="s">
        <v>191</v>
      </c>
      <c r="AD23" s="9" t="s">
        <v>314</v>
      </c>
      <c r="AE23" s="89" t="s">
        <v>212</v>
      </c>
      <c r="AF23" s="81" t="s">
        <v>306</v>
      </c>
      <c r="AG23" s="155" t="s">
        <v>442</v>
      </c>
      <c r="AH23" s="161" t="s">
        <v>462</v>
      </c>
      <c r="AI23" s="158" t="s">
        <v>462</v>
      </c>
    </row>
    <row r="24" spans="1:35" s="97" customFormat="1" ht="64.5" thickBot="1" x14ac:dyDescent="0.3">
      <c r="A24" s="98">
        <v>45085</v>
      </c>
      <c r="B24" s="99">
        <v>45085</v>
      </c>
      <c r="C24" s="89"/>
      <c r="D24" s="89" t="s">
        <v>15</v>
      </c>
      <c r="E24" s="89">
        <v>2023</v>
      </c>
      <c r="F24" s="89" t="s">
        <v>66</v>
      </c>
      <c r="G24" s="89">
        <v>57</v>
      </c>
      <c r="H24" s="89" t="s">
        <v>21</v>
      </c>
      <c r="I24" s="89" t="s">
        <v>6</v>
      </c>
      <c r="J24" s="89" t="s">
        <v>5</v>
      </c>
      <c r="K24" s="89" t="s">
        <v>65</v>
      </c>
      <c r="L24" s="89" t="s">
        <v>64</v>
      </c>
      <c r="M24" s="7" t="s">
        <v>321</v>
      </c>
      <c r="N24" s="89" t="s">
        <v>63</v>
      </c>
      <c r="O24" s="7" t="s">
        <v>325</v>
      </c>
      <c r="P24" s="89" t="s">
        <v>10</v>
      </c>
      <c r="Q24" s="89"/>
      <c r="R24" s="11" t="s">
        <v>10</v>
      </c>
      <c r="S24" s="89">
        <v>1</v>
      </c>
      <c r="T24" s="89"/>
      <c r="U24" s="89"/>
      <c r="V24" s="89">
        <v>1</v>
      </c>
      <c r="W24" s="89"/>
      <c r="X24" s="89">
        <v>1</v>
      </c>
      <c r="Y24" s="89"/>
      <c r="Z24" s="89"/>
      <c r="AA24" s="89"/>
      <c r="AB24" s="89" t="s">
        <v>1</v>
      </c>
      <c r="AC24" s="7" t="s">
        <v>169</v>
      </c>
      <c r="AD24" s="89" t="s">
        <v>178</v>
      </c>
      <c r="AE24" s="89" t="s">
        <v>211</v>
      </c>
      <c r="AF24" s="81" t="s">
        <v>305</v>
      </c>
      <c r="AG24" s="155" t="s">
        <v>441</v>
      </c>
      <c r="AH24" s="161" t="s">
        <v>473</v>
      </c>
      <c r="AI24" s="158" t="s">
        <v>483</v>
      </c>
    </row>
    <row r="25" spans="1:35" s="4" customFormat="1" ht="64.5" thickBot="1" x14ac:dyDescent="0.3">
      <c r="A25" s="98">
        <v>44933</v>
      </c>
      <c r="B25" s="99">
        <v>44933</v>
      </c>
      <c r="C25" s="89"/>
      <c r="D25" s="89" t="s">
        <v>15</v>
      </c>
      <c r="E25" s="89">
        <v>2023</v>
      </c>
      <c r="F25" s="89" t="s">
        <v>92</v>
      </c>
      <c r="G25" s="89">
        <v>59</v>
      </c>
      <c r="H25" s="89" t="s">
        <v>21</v>
      </c>
      <c r="I25" s="89" t="s">
        <v>6</v>
      </c>
      <c r="J25" s="89" t="s">
        <v>91</v>
      </c>
      <c r="K25" s="89" t="s">
        <v>45</v>
      </c>
      <c r="L25" s="89" t="s">
        <v>90</v>
      </c>
      <c r="M25" s="7" t="s">
        <v>318</v>
      </c>
      <c r="N25" s="89" t="s">
        <v>89</v>
      </c>
      <c r="O25" s="89" t="s">
        <v>326</v>
      </c>
      <c r="P25" s="89" t="s">
        <v>88</v>
      </c>
      <c r="Q25" s="89"/>
      <c r="R25" s="11" t="s">
        <v>193</v>
      </c>
      <c r="S25" s="89"/>
      <c r="T25" s="89"/>
      <c r="U25" s="89"/>
      <c r="V25" s="89"/>
      <c r="W25" s="89"/>
      <c r="X25" s="89"/>
      <c r="Y25" s="89"/>
      <c r="Z25" s="89"/>
      <c r="AA25" s="89"/>
      <c r="AB25" s="89" t="s">
        <v>1</v>
      </c>
      <c r="AC25" s="9" t="s">
        <v>189</v>
      </c>
      <c r="AD25" s="9" t="s">
        <v>188</v>
      </c>
      <c r="AE25" s="11" t="s">
        <v>491</v>
      </c>
      <c r="AF25" s="81" t="s">
        <v>304</v>
      </c>
      <c r="AG25" s="155" t="s">
        <v>440</v>
      </c>
      <c r="AH25" s="161" t="s">
        <v>472</v>
      </c>
      <c r="AI25" s="158" t="s">
        <v>478</v>
      </c>
    </row>
    <row r="26" spans="1:35" s="4" customFormat="1" ht="64.5" thickBot="1" x14ac:dyDescent="0.3">
      <c r="A26" s="98">
        <v>45244</v>
      </c>
      <c r="B26" s="99">
        <v>45244</v>
      </c>
      <c r="C26" s="89"/>
      <c r="D26" s="89" t="s">
        <v>23</v>
      </c>
      <c r="E26" s="89">
        <v>2023</v>
      </c>
      <c r="F26" s="89" t="s">
        <v>22</v>
      </c>
      <c r="G26" s="89">
        <v>59</v>
      </c>
      <c r="H26" s="89" t="s">
        <v>21</v>
      </c>
      <c r="I26" s="89" t="s">
        <v>6</v>
      </c>
      <c r="J26" s="89" t="s">
        <v>5</v>
      </c>
      <c r="K26" s="89" t="s">
        <v>20</v>
      </c>
      <c r="L26" s="89" t="s">
        <v>19</v>
      </c>
      <c r="M26" s="7" t="s">
        <v>318</v>
      </c>
      <c r="N26" s="89" t="s">
        <v>18</v>
      </c>
      <c r="O26" s="7" t="s">
        <v>324</v>
      </c>
      <c r="P26" s="89" t="s">
        <v>17</v>
      </c>
      <c r="Q26" s="89">
        <v>2</v>
      </c>
      <c r="R26" s="89" t="s">
        <v>17</v>
      </c>
      <c r="S26" s="89"/>
      <c r="T26" s="89"/>
      <c r="U26" s="89">
        <v>1</v>
      </c>
      <c r="V26" s="89">
        <v>1</v>
      </c>
      <c r="W26" s="89"/>
      <c r="X26" s="89"/>
      <c r="Y26" s="89"/>
      <c r="Z26" s="89">
        <v>1</v>
      </c>
      <c r="AA26" s="89"/>
      <c r="AB26" s="89" t="s">
        <v>16</v>
      </c>
      <c r="AC26" s="8" t="s">
        <v>176</v>
      </c>
      <c r="AD26" s="7" t="s">
        <v>314</v>
      </c>
      <c r="AE26" s="89" t="s">
        <v>212</v>
      </c>
      <c r="AF26" s="81" t="s">
        <v>311</v>
      </c>
      <c r="AG26" s="155" t="s">
        <v>447</v>
      </c>
      <c r="AH26" s="161" t="s">
        <v>458</v>
      </c>
      <c r="AI26" s="158" t="s">
        <v>478</v>
      </c>
    </row>
    <row r="27" spans="1:35" s="4" customFormat="1" ht="102.75" thickBot="1" x14ac:dyDescent="0.3">
      <c r="A27" s="98">
        <v>45152</v>
      </c>
      <c r="B27" s="99">
        <v>45152</v>
      </c>
      <c r="C27" s="89"/>
      <c r="D27" s="89" t="s">
        <v>23</v>
      </c>
      <c r="E27" s="89">
        <v>2023</v>
      </c>
      <c r="F27" s="89" t="s">
        <v>83</v>
      </c>
      <c r="G27" s="89">
        <v>69</v>
      </c>
      <c r="H27" s="89" t="s">
        <v>56</v>
      </c>
      <c r="I27" s="89" t="s">
        <v>6</v>
      </c>
      <c r="J27" s="89" t="s">
        <v>5</v>
      </c>
      <c r="K27" s="89" t="s">
        <v>82</v>
      </c>
      <c r="L27" s="89" t="s">
        <v>81</v>
      </c>
      <c r="M27" s="7" t="s">
        <v>320</v>
      </c>
      <c r="N27" s="89" t="s">
        <v>31</v>
      </c>
      <c r="O27" s="7" t="s">
        <v>325</v>
      </c>
      <c r="P27" s="89" t="s">
        <v>10</v>
      </c>
      <c r="Q27" s="89">
        <v>0</v>
      </c>
      <c r="R27" s="11" t="s">
        <v>10</v>
      </c>
      <c r="S27" s="89"/>
      <c r="T27" s="89"/>
      <c r="U27" s="89"/>
      <c r="V27" s="89">
        <v>1</v>
      </c>
      <c r="W27" s="89"/>
      <c r="X27" s="89"/>
      <c r="Y27" s="89"/>
      <c r="Z27" s="89"/>
      <c r="AA27" s="89"/>
      <c r="AB27" s="89" t="s">
        <v>24</v>
      </c>
      <c r="AC27" s="7" t="s">
        <v>169</v>
      </c>
      <c r="AD27" s="89" t="s">
        <v>178</v>
      </c>
      <c r="AE27" s="89" t="s">
        <v>211</v>
      </c>
      <c r="AF27" s="81" t="s">
        <v>310</v>
      </c>
      <c r="AG27" s="155" t="s">
        <v>446</v>
      </c>
      <c r="AH27" s="161" t="s">
        <v>463</v>
      </c>
      <c r="AI27" s="158" t="s">
        <v>481</v>
      </c>
    </row>
    <row r="28" spans="1:35" s="4" customFormat="1" ht="153.75" thickBot="1" x14ac:dyDescent="0.3">
      <c r="A28" s="102">
        <v>45044</v>
      </c>
      <c r="B28" s="99">
        <v>45044</v>
      </c>
      <c r="C28" s="89"/>
      <c r="D28" s="89" t="s">
        <v>23</v>
      </c>
      <c r="E28" s="89">
        <v>2023</v>
      </c>
      <c r="F28" s="89" t="s">
        <v>142</v>
      </c>
      <c r="G28" s="89">
        <v>48</v>
      </c>
      <c r="H28" s="103" t="s">
        <v>7</v>
      </c>
      <c r="I28" s="89" t="s">
        <v>6</v>
      </c>
      <c r="J28" s="89" t="s">
        <v>5</v>
      </c>
      <c r="K28" s="89" t="s">
        <v>141</v>
      </c>
      <c r="L28" s="89"/>
      <c r="M28" s="7" t="s">
        <v>318</v>
      </c>
      <c r="N28" s="89" t="s">
        <v>140</v>
      </c>
      <c r="O28" s="89" t="s">
        <v>323</v>
      </c>
      <c r="P28" s="89" t="s">
        <v>139</v>
      </c>
      <c r="Q28" s="11">
        <v>5</v>
      </c>
      <c r="R28" s="89" t="s">
        <v>139</v>
      </c>
      <c r="S28" s="11"/>
      <c r="T28" s="89"/>
      <c r="U28" s="89">
        <v>1</v>
      </c>
      <c r="V28" s="89">
        <v>1</v>
      </c>
      <c r="W28" s="89"/>
      <c r="X28" s="89">
        <v>1</v>
      </c>
      <c r="Y28" s="89"/>
      <c r="Z28" s="89"/>
      <c r="AA28" s="89"/>
      <c r="AB28" s="89" t="s">
        <v>16</v>
      </c>
      <c r="AC28" s="7" t="s">
        <v>173</v>
      </c>
      <c r="AD28" s="7" t="s">
        <v>177</v>
      </c>
      <c r="AE28" s="89" t="s">
        <v>490</v>
      </c>
      <c r="AF28" s="81" t="s">
        <v>309</v>
      </c>
      <c r="AG28" s="155" t="s">
        <v>445</v>
      </c>
      <c r="AH28" s="161" t="s">
        <v>475</v>
      </c>
      <c r="AI28" s="158" t="s">
        <v>481</v>
      </c>
    </row>
    <row r="29" spans="1:35" s="4" customFormat="1" ht="90" thickBot="1" x14ac:dyDescent="0.3">
      <c r="A29" s="98">
        <v>45205</v>
      </c>
      <c r="B29" s="99">
        <v>45205</v>
      </c>
      <c r="C29" s="89"/>
      <c r="D29" s="89" t="s">
        <v>58</v>
      </c>
      <c r="E29" s="89">
        <v>2023</v>
      </c>
      <c r="F29" s="89" t="s">
        <v>35</v>
      </c>
      <c r="G29" s="89">
        <v>68</v>
      </c>
      <c r="H29" s="89" t="s">
        <v>56</v>
      </c>
      <c r="I29" s="89" t="s">
        <v>6</v>
      </c>
      <c r="J29" s="89" t="s">
        <v>5</v>
      </c>
      <c r="K29" s="89" t="s">
        <v>62</v>
      </c>
      <c r="L29" s="89" t="s">
        <v>4</v>
      </c>
      <c r="M29" s="7" t="s">
        <v>318</v>
      </c>
      <c r="N29" s="89" t="s">
        <v>61</v>
      </c>
      <c r="O29" s="89" t="s">
        <v>323</v>
      </c>
      <c r="P29" s="89" t="s">
        <v>60</v>
      </c>
      <c r="Q29" s="89">
        <v>61</v>
      </c>
      <c r="R29" s="89" t="s">
        <v>59</v>
      </c>
      <c r="S29" s="89">
        <v>12</v>
      </c>
      <c r="T29" s="89"/>
      <c r="U29" s="89"/>
      <c r="V29" s="89">
        <v>1</v>
      </c>
      <c r="W29" s="89">
        <v>1</v>
      </c>
      <c r="X29" s="89"/>
      <c r="Y29" s="89"/>
      <c r="Z29" s="89">
        <v>1</v>
      </c>
      <c r="AA29" s="89"/>
      <c r="AB29" s="89" t="s">
        <v>16</v>
      </c>
      <c r="AC29" s="8" t="s">
        <v>186</v>
      </c>
      <c r="AD29" s="7" t="s">
        <v>316</v>
      </c>
      <c r="AE29" s="89" t="s">
        <v>237</v>
      </c>
      <c r="AF29" s="81" t="s">
        <v>327</v>
      </c>
      <c r="AG29" s="155" t="s">
        <v>448</v>
      </c>
      <c r="AH29" s="161" t="s">
        <v>485</v>
      </c>
      <c r="AI29" s="158" t="s">
        <v>478</v>
      </c>
    </row>
    <row r="30" spans="1:35" s="4" customFormat="1" ht="128.25" thickBot="1" x14ac:dyDescent="0.3">
      <c r="A30" s="98">
        <v>45203</v>
      </c>
      <c r="B30" s="99">
        <v>45203</v>
      </c>
      <c r="C30" s="89"/>
      <c r="D30" s="89" t="s">
        <v>58</v>
      </c>
      <c r="E30" s="89">
        <v>2023</v>
      </c>
      <c r="F30" s="89" t="s">
        <v>57</v>
      </c>
      <c r="G30" s="89">
        <v>67</v>
      </c>
      <c r="H30" s="89" t="s">
        <v>56</v>
      </c>
      <c r="I30" s="89" t="s">
        <v>6</v>
      </c>
      <c r="J30" s="89" t="s">
        <v>5</v>
      </c>
      <c r="K30" s="89" t="s">
        <v>55</v>
      </c>
      <c r="L30" s="89" t="s">
        <v>54</v>
      </c>
      <c r="M30" s="7" t="s">
        <v>320</v>
      </c>
      <c r="N30" s="89" t="s">
        <v>3</v>
      </c>
      <c r="O30" s="7" t="s">
        <v>324</v>
      </c>
      <c r="P30" s="89" t="s">
        <v>10</v>
      </c>
      <c r="Q30" s="89">
        <v>15</v>
      </c>
      <c r="R30" s="89" t="s">
        <v>17</v>
      </c>
      <c r="S30" s="89">
        <v>5</v>
      </c>
      <c r="T30" s="89"/>
      <c r="U30" s="89"/>
      <c r="V30" s="89">
        <v>1</v>
      </c>
      <c r="W30" s="89">
        <v>1</v>
      </c>
      <c r="X30" s="89">
        <v>1</v>
      </c>
      <c r="Y30" s="89"/>
      <c r="Z30" s="89"/>
      <c r="AA30" s="89"/>
      <c r="AB30" s="89" t="s">
        <v>16</v>
      </c>
      <c r="AC30" s="8" t="s">
        <v>175</v>
      </c>
      <c r="AD30" s="7" t="s">
        <v>314</v>
      </c>
      <c r="AE30" s="89" t="s">
        <v>212</v>
      </c>
      <c r="AF30" s="81" t="s">
        <v>312</v>
      </c>
      <c r="AG30" s="155" t="s">
        <v>449</v>
      </c>
      <c r="AH30" s="161" t="s">
        <v>487</v>
      </c>
      <c r="AI30" s="158" t="s">
        <v>484</v>
      </c>
    </row>
    <row r="31" spans="1:35" s="4" customFormat="1" ht="63.75" x14ac:dyDescent="0.25">
      <c r="A31" s="278">
        <v>45087</v>
      </c>
      <c r="B31" s="279">
        <v>45087</v>
      </c>
      <c r="C31" s="244"/>
      <c r="D31" s="244" t="s">
        <v>124</v>
      </c>
      <c r="E31" s="244">
        <v>2023</v>
      </c>
      <c r="F31" s="244" t="s">
        <v>123</v>
      </c>
      <c r="G31" s="244">
        <v>65</v>
      </c>
      <c r="H31" s="244" t="s">
        <v>56</v>
      </c>
      <c r="I31" s="244" t="s">
        <v>6</v>
      </c>
      <c r="J31" s="244" t="s">
        <v>5</v>
      </c>
      <c r="K31" s="244" t="s">
        <v>122</v>
      </c>
      <c r="L31" s="244" t="s">
        <v>74</v>
      </c>
      <c r="M31" s="246" t="s">
        <v>318</v>
      </c>
      <c r="N31" s="244" t="s">
        <v>3</v>
      </c>
      <c r="O31" s="246" t="s">
        <v>324</v>
      </c>
      <c r="P31" s="244" t="s">
        <v>17</v>
      </c>
      <c r="Q31" s="244">
        <v>1</v>
      </c>
      <c r="R31" s="244" t="s">
        <v>121</v>
      </c>
      <c r="S31" s="244"/>
      <c r="T31" s="244"/>
      <c r="U31" s="244"/>
      <c r="V31" s="244">
        <v>1</v>
      </c>
      <c r="W31" s="244"/>
      <c r="X31" s="244">
        <v>1</v>
      </c>
      <c r="Y31" s="244">
        <v>1</v>
      </c>
      <c r="Z31" s="244"/>
      <c r="AA31" s="244"/>
      <c r="AB31" s="244" t="s">
        <v>16</v>
      </c>
      <c r="AC31" s="280" t="s">
        <v>175</v>
      </c>
      <c r="AD31" s="246" t="s">
        <v>314</v>
      </c>
      <c r="AE31" s="244" t="s">
        <v>212</v>
      </c>
      <c r="AF31" s="281" t="s">
        <v>313</v>
      </c>
      <c r="AG31" s="251" t="s">
        <v>450</v>
      </c>
      <c r="AH31" s="282" t="s">
        <v>462</v>
      </c>
      <c r="AI31" s="250" t="s">
        <v>462</v>
      </c>
    </row>
    <row r="32" spans="1:35" s="4" customFormat="1" ht="63.75" x14ac:dyDescent="0.25">
      <c r="A32" s="98">
        <v>45203</v>
      </c>
      <c r="B32" s="99">
        <v>45203</v>
      </c>
      <c r="C32" s="89">
        <v>2024</v>
      </c>
      <c r="D32" s="89" t="s">
        <v>9</v>
      </c>
      <c r="E32" s="89">
        <v>2023</v>
      </c>
      <c r="F32" s="89" t="s">
        <v>521</v>
      </c>
      <c r="G32" s="89">
        <v>36</v>
      </c>
      <c r="H32" s="89" t="s">
        <v>52</v>
      </c>
      <c r="I32" s="89" t="s">
        <v>6</v>
      </c>
      <c r="J32" s="89" t="s">
        <v>70</v>
      </c>
      <c r="K32" s="89" t="s">
        <v>522</v>
      </c>
      <c r="L32" s="89" t="s">
        <v>74</v>
      </c>
      <c r="M32" s="7" t="s">
        <v>318</v>
      </c>
      <c r="N32" s="89" t="s">
        <v>524</v>
      </c>
      <c r="O32" s="89" t="s">
        <v>524</v>
      </c>
      <c r="P32" s="11" t="s">
        <v>72</v>
      </c>
      <c r="Q32" s="89">
        <v>1</v>
      </c>
      <c r="R32" s="89" t="s">
        <v>59</v>
      </c>
      <c r="S32" s="89"/>
      <c r="T32" s="89"/>
      <c r="U32" s="89"/>
      <c r="V32" s="89">
        <v>1</v>
      </c>
      <c r="W32" s="89"/>
      <c r="X32" s="89"/>
      <c r="Y32" s="89"/>
      <c r="Z32" s="89"/>
      <c r="AA32" s="89"/>
      <c r="AB32" s="89" t="s">
        <v>537</v>
      </c>
      <c r="AC32" s="8" t="s">
        <v>186</v>
      </c>
      <c r="AD32" s="7" t="s">
        <v>316</v>
      </c>
      <c r="AE32" s="89" t="s">
        <v>237</v>
      </c>
      <c r="AF32" s="80" t="s">
        <v>526</v>
      </c>
      <c r="AG32" s="80" t="s">
        <v>538</v>
      </c>
      <c r="AH32" s="163" t="s">
        <v>462</v>
      </c>
      <c r="AI32" s="158" t="s">
        <v>462</v>
      </c>
    </row>
    <row r="33" s="4" customFormat="1" x14ac:dyDescent="0.25"/>
    <row r="34" s="4" customFormat="1" x14ac:dyDescent="0.25"/>
  </sheetData>
  <pageMargins left="0.75" right="0.75" top="1" bottom="1" header="0.5" footer="0.5"/>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K34"/>
  <sheetViews>
    <sheetView topLeftCell="D1" zoomScale="72" zoomScaleNormal="60" workbookViewId="0">
      <pane ySplit="1" topLeftCell="A9" activePane="bottomLeft" state="frozen"/>
      <selection pane="bottomLeft" activeCell="M11" sqref="M11"/>
    </sheetView>
  </sheetViews>
  <sheetFormatPr defaultColWidth="5.85546875" defaultRowHeight="12.75" x14ac:dyDescent="0.2"/>
  <cols>
    <col min="1" max="1" width="145.7109375" style="1" customWidth="1"/>
    <col min="2" max="2" width="120.140625" style="1" customWidth="1"/>
    <col min="3" max="3" width="77" style="1" customWidth="1"/>
    <col min="4" max="4" width="55.140625" style="1" customWidth="1"/>
    <col min="5" max="5" width="10.42578125" style="1" customWidth="1"/>
    <col min="6" max="6" width="18.140625" style="1" customWidth="1"/>
    <col min="7" max="7" width="22" style="1" customWidth="1"/>
    <col min="8" max="8" width="15.5703125" style="1" customWidth="1"/>
    <col min="9" max="9" width="24.28515625" style="1" customWidth="1"/>
    <col min="10" max="10" width="30.85546875" style="1" customWidth="1"/>
    <col min="11" max="11" width="24.28515625" style="1" customWidth="1"/>
    <col min="12" max="16384" width="5.85546875" style="1"/>
  </cols>
  <sheetData>
    <row r="1" spans="1:11" s="104" customFormat="1" ht="26.25" thickBot="1" x14ac:dyDescent="0.3">
      <c r="A1" s="96" t="s">
        <v>285</v>
      </c>
      <c r="B1" s="165" t="s">
        <v>427</v>
      </c>
      <c r="C1" s="166" t="s">
        <v>482</v>
      </c>
      <c r="D1" s="167" t="s">
        <v>480</v>
      </c>
      <c r="E1" s="104" t="s">
        <v>161</v>
      </c>
      <c r="F1" s="104" t="s">
        <v>158</v>
      </c>
      <c r="G1" s="129" t="s">
        <v>317</v>
      </c>
      <c r="H1" s="85" t="s">
        <v>322</v>
      </c>
      <c r="I1" s="85" t="s">
        <v>338</v>
      </c>
      <c r="J1" s="164" t="s">
        <v>168</v>
      </c>
      <c r="K1" s="168" t="s">
        <v>338</v>
      </c>
    </row>
    <row r="2" spans="1:11" s="4" customFormat="1" ht="26.25" thickBot="1" x14ac:dyDescent="0.3">
      <c r="A2" s="80" t="s">
        <v>288</v>
      </c>
      <c r="B2" s="154" t="s">
        <v>430</v>
      </c>
      <c r="C2" s="160" t="s">
        <v>459</v>
      </c>
      <c r="D2" s="158" t="s">
        <v>479</v>
      </c>
      <c r="E2" s="89" t="s">
        <v>7</v>
      </c>
      <c r="F2" s="89" t="s">
        <v>2</v>
      </c>
      <c r="G2" s="7" t="s">
        <v>318</v>
      </c>
      <c r="H2" s="7" t="s">
        <v>324</v>
      </c>
      <c r="I2" s="89" t="s">
        <v>212</v>
      </c>
      <c r="J2" s="8" t="s">
        <v>175</v>
      </c>
      <c r="K2" s="7" t="s">
        <v>314</v>
      </c>
    </row>
    <row r="3" spans="1:11" s="4" customFormat="1" ht="128.25" thickBot="1" x14ac:dyDescent="0.3">
      <c r="A3" s="80" t="s">
        <v>287</v>
      </c>
      <c r="B3" s="155" t="s">
        <v>453</v>
      </c>
      <c r="C3" s="161" t="s">
        <v>458</v>
      </c>
      <c r="D3" s="158" t="s">
        <v>478</v>
      </c>
      <c r="E3" s="89" t="s">
        <v>21</v>
      </c>
      <c r="F3" s="89" t="s">
        <v>45</v>
      </c>
      <c r="G3" s="7" t="s">
        <v>318</v>
      </c>
      <c r="H3" s="7" t="s">
        <v>324</v>
      </c>
      <c r="I3" s="89" t="s">
        <v>212</v>
      </c>
      <c r="J3" s="8" t="s">
        <v>175</v>
      </c>
      <c r="K3" s="7" t="s">
        <v>314</v>
      </c>
    </row>
    <row r="4" spans="1:11" s="4" customFormat="1" ht="128.25" thickBot="1" x14ac:dyDescent="0.3">
      <c r="A4" s="80" t="s">
        <v>286</v>
      </c>
      <c r="B4" s="155" t="s">
        <v>429</v>
      </c>
      <c r="C4" s="161" t="s">
        <v>457</v>
      </c>
      <c r="D4" s="158" t="s">
        <v>477</v>
      </c>
      <c r="E4" s="89" t="s">
        <v>52</v>
      </c>
      <c r="F4" s="89" t="s">
        <v>69</v>
      </c>
      <c r="G4" s="89" t="s">
        <v>319</v>
      </c>
      <c r="H4" s="89" t="s">
        <v>324</v>
      </c>
      <c r="I4" s="89" t="s">
        <v>212</v>
      </c>
      <c r="J4" s="8" t="s">
        <v>175</v>
      </c>
      <c r="K4" s="7" t="s">
        <v>314</v>
      </c>
    </row>
    <row r="5" spans="1:11" s="4" customFormat="1" ht="128.25" thickBot="1" x14ac:dyDescent="0.3">
      <c r="A5" s="80" t="s">
        <v>425</v>
      </c>
      <c r="B5" s="155" t="s">
        <v>428</v>
      </c>
      <c r="C5" s="161" t="s">
        <v>456</v>
      </c>
      <c r="D5" s="158" t="s">
        <v>476</v>
      </c>
      <c r="E5" s="89" t="s">
        <v>21</v>
      </c>
      <c r="F5" s="89" t="s">
        <v>62</v>
      </c>
      <c r="G5" s="89" t="s">
        <v>318</v>
      </c>
      <c r="H5" s="89" t="s">
        <v>323</v>
      </c>
      <c r="I5" s="89" t="s">
        <v>237</v>
      </c>
      <c r="J5" s="8" t="s">
        <v>186</v>
      </c>
      <c r="K5" s="7" t="s">
        <v>315</v>
      </c>
    </row>
    <row r="6" spans="1:11" s="4" customFormat="1" ht="64.5" thickBot="1" x14ac:dyDescent="0.3">
      <c r="A6" s="81" t="s">
        <v>290</v>
      </c>
      <c r="B6" s="155" t="s">
        <v>431</v>
      </c>
      <c r="C6" s="161" t="s">
        <v>461</v>
      </c>
      <c r="D6" s="158" t="s">
        <v>483</v>
      </c>
      <c r="E6" s="89" t="s">
        <v>21</v>
      </c>
      <c r="F6" s="89" t="s">
        <v>2</v>
      </c>
      <c r="G6" s="89" t="s">
        <v>321</v>
      </c>
      <c r="H6" s="89" t="s">
        <v>324</v>
      </c>
      <c r="I6" s="89" t="s">
        <v>212</v>
      </c>
      <c r="J6" s="8" t="s">
        <v>175</v>
      </c>
      <c r="K6" s="7" t="s">
        <v>314</v>
      </c>
    </row>
    <row r="7" spans="1:11" s="4" customFormat="1" ht="115.5" thickBot="1" x14ac:dyDescent="0.3">
      <c r="A7" s="81" t="s">
        <v>289</v>
      </c>
      <c r="B7" s="155" t="s">
        <v>454</v>
      </c>
      <c r="C7" s="161" t="s">
        <v>460</v>
      </c>
      <c r="D7" s="158" t="s">
        <v>481</v>
      </c>
      <c r="E7" s="89" t="s">
        <v>7</v>
      </c>
      <c r="F7" s="89" t="s">
        <v>137</v>
      </c>
      <c r="G7" s="7" t="s">
        <v>318</v>
      </c>
      <c r="H7" s="7" t="s">
        <v>323</v>
      </c>
      <c r="I7" s="89" t="s">
        <v>231</v>
      </c>
      <c r="J7" s="7" t="s">
        <v>183</v>
      </c>
      <c r="K7" s="7" t="s">
        <v>181</v>
      </c>
    </row>
    <row r="8" spans="1:11" s="4" customFormat="1" ht="64.5" thickBot="1" x14ac:dyDescent="0.3">
      <c r="A8" s="82" t="s">
        <v>291</v>
      </c>
      <c r="B8" s="156" t="s">
        <v>451</v>
      </c>
      <c r="C8" s="161" t="s">
        <v>462</v>
      </c>
      <c r="D8" s="158" t="s">
        <v>462</v>
      </c>
      <c r="E8" s="89" t="s">
        <v>52</v>
      </c>
      <c r="F8" s="89" t="s">
        <v>128</v>
      </c>
      <c r="G8" s="7" t="s">
        <v>318</v>
      </c>
      <c r="H8" s="89" t="s">
        <v>325</v>
      </c>
      <c r="I8" s="89" t="s">
        <v>211</v>
      </c>
      <c r="J8" s="7" t="s">
        <v>174</v>
      </c>
      <c r="K8" s="7" t="s">
        <v>178</v>
      </c>
    </row>
    <row r="9" spans="1:11" s="4" customFormat="1" ht="51.75" thickBot="1" x14ac:dyDescent="0.3">
      <c r="A9" s="81" t="s">
        <v>292</v>
      </c>
      <c r="B9" s="155" t="s">
        <v>452</v>
      </c>
      <c r="C9" s="161" t="s">
        <v>463</v>
      </c>
      <c r="D9" s="158" t="s">
        <v>481</v>
      </c>
      <c r="E9" s="89" t="s">
        <v>56</v>
      </c>
      <c r="F9" s="89" t="s">
        <v>110</v>
      </c>
      <c r="G9" s="7" t="s">
        <v>320</v>
      </c>
      <c r="H9" s="7" t="s">
        <v>325</v>
      </c>
      <c r="I9" s="89" t="s">
        <v>211</v>
      </c>
      <c r="J9" s="7" t="s">
        <v>169</v>
      </c>
      <c r="K9" s="7" t="s">
        <v>178</v>
      </c>
    </row>
    <row r="10" spans="1:11" s="4" customFormat="1" ht="51.75" thickBot="1" x14ac:dyDescent="0.3">
      <c r="A10" s="81" t="s">
        <v>293</v>
      </c>
      <c r="B10" s="155" t="s">
        <v>432</v>
      </c>
      <c r="C10" s="161" t="s">
        <v>464</v>
      </c>
      <c r="D10" s="158" t="s">
        <v>476</v>
      </c>
      <c r="E10" s="89" t="s">
        <v>56</v>
      </c>
      <c r="F10" s="89" t="s">
        <v>106</v>
      </c>
      <c r="G10" s="89" t="s">
        <v>321</v>
      </c>
      <c r="H10" s="7" t="s">
        <v>325</v>
      </c>
      <c r="I10" s="89" t="s">
        <v>211</v>
      </c>
      <c r="J10" s="7" t="s">
        <v>170</v>
      </c>
      <c r="K10" s="89" t="s">
        <v>178</v>
      </c>
    </row>
    <row r="11" spans="1:11" s="4" customFormat="1" ht="24" customHeight="1" thickBot="1" x14ac:dyDescent="0.3">
      <c r="A11" s="81" t="s">
        <v>294</v>
      </c>
      <c r="B11" s="155" t="s">
        <v>434</v>
      </c>
      <c r="C11" s="161" t="s">
        <v>466</v>
      </c>
      <c r="D11" s="158" t="s">
        <v>481</v>
      </c>
      <c r="E11" s="89" t="s">
        <v>21</v>
      </c>
      <c r="F11" s="89" t="s">
        <v>28</v>
      </c>
      <c r="G11" s="7" t="s">
        <v>318</v>
      </c>
      <c r="H11" s="7" t="s">
        <v>325</v>
      </c>
      <c r="I11" s="89" t="s">
        <v>211</v>
      </c>
      <c r="J11" s="7" t="s">
        <v>169</v>
      </c>
      <c r="K11" s="89" t="s">
        <v>178</v>
      </c>
    </row>
    <row r="12" spans="1:11" s="4" customFormat="1" ht="64.5" thickBot="1" x14ac:dyDescent="0.3">
      <c r="A12" s="81" t="s">
        <v>295</v>
      </c>
      <c r="B12" s="155" t="s">
        <v>433</v>
      </c>
      <c r="C12" s="161" t="s">
        <v>465</v>
      </c>
      <c r="D12" s="163" t="s">
        <v>465</v>
      </c>
      <c r="E12" s="89" t="s">
        <v>79</v>
      </c>
      <c r="F12" s="11" t="s">
        <v>192</v>
      </c>
      <c r="G12" s="7" t="s">
        <v>318</v>
      </c>
      <c r="H12" s="7" t="s">
        <v>324</v>
      </c>
      <c r="I12" s="89" t="s">
        <v>212</v>
      </c>
      <c r="J12" s="8" t="s">
        <v>175</v>
      </c>
      <c r="K12" s="7" t="s">
        <v>314</v>
      </c>
    </row>
    <row r="13" spans="1:11" s="4" customFormat="1" ht="39" thickBot="1" x14ac:dyDescent="0.3">
      <c r="A13" s="81" t="s">
        <v>296</v>
      </c>
      <c r="B13" s="155" t="s">
        <v>433</v>
      </c>
      <c r="C13" s="161" t="s">
        <v>465</v>
      </c>
      <c r="D13" s="163" t="s">
        <v>465</v>
      </c>
      <c r="E13" s="89" t="s">
        <v>7</v>
      </c>
      <c r="F13" s="11" t="s">
        <v>192</v>
      </c>
      <c r="G13" s="7" t="s">
        <v>318</v>
      </c>
      <c r="H13" s="7" t="s">
        <v>324</v>
      </c>
      <c r="I13" s="89" t="s">
        <v>212</v>
      </c>
      <c r="J13" s="8" t="s">
        <v>175</v>
      </c>
      <c r="K13" s="7" t="s">
        <v>314</v>
      </c>
    </row>
    <row r="14" spans="1:11" s="4" customFormat="1" ht="77.25" thickBot="1" x14ac:dyDescent="0.3">
      <c r="A14" s="81" t="s">
        <v>297</v>
      </c>
      <c r="B14" s="155" t="s">
        <v>435</v>
      </c>
      <c r="C14" s="161" t="s">
        <v>467</v>
      </c>
      <c r="D14" s="158" t="s">
        <v>476</v>
      </c>
      <c r="E14" s="89" t="s">
        <v>56</v>
      </c>
      <c r="F14" s="89" t="s">
        <v>119</v>
      </c>
      <c r="G14" s="89" t="s">
        <v>328</v>
      </c>
      <c r="H14" s="89" t="s">
        <v>329</v>
      </c>
      <c r="I14" s="89" t="s">
        <v>488</v>
      </c>
      <c r="J14" s="7" t="s">
        <v>187</v>
      </c>
      <c r="K14" s="9" t="s">
        <v>190</v>
      </c>
    </row>
    <row r="15" spans="1:11" s="4" customFormat="1" ht="64.5" thickBot="1" x14ac:dyDescent="0.3">
      <c r="A15" s="81" t="s">
        <v>298</v>
      </c>
      <c r="B15" s="155" t="s">
        <v>436</v>
      </c>
      <c r="C15" s="161" t="s">
        <v>457</v>
      </c>
      <c r="D15" s="158" t="s">
        <v>477</v>
      </c>
      <c r="E15" s="89" t="s">
        <v>21</v>
      </c>
      <c r="F15" s="89" t="s">
        <v>114</v>
      </c>
      <c r="G15" s="7" t="s">
        <v>318</v>
      </c>
      <c r="H15" s="89" t="s">
        <v>330</v>
      </c>
      <c r="I15" s="89" t="s">
        <v>492</v>
      </c>
      <c r="J15" s="7" t="s">
        <v>185</v>
      </c>
      <c r="K15" s="7" t="s">
        <v>184</v>
      </c>
    </row>
    <row r="16" spans="1:11" s="4" customFormat="1" ht="90" thickBot="1" x14ac:dyDescent="0.3">
      <c r="A16" s="81" t="s">
        <v>299</v>
      </c>
      <c r="B16" s="155" t="s">
        <v>455</v>
      </c>
      <c r="C16" s="161" t="s">
        <v>468</v>
      </c>
      <c r="D16" s="158" t="s">
        <v>484</v>
      </c>
      <c r="E16" s="89" t="s">
        <v>7</v>
      </c>
      <c r="F16" s="89" t="s">
        <v>45</v>
      </c>
      <c r="G16" s="7" t="s">
        <v>318</v>
      </c>
      <c r="H16" s="89" t="s">
        <v>323</v>
      </c>
      <c r="I16" s="89" t="s">
        <v>489</v>
      </c>
      <c r="J16" s="7" t="s">
        <v>172</v>
      </c>
      <c r="K16" s="7" t="s">
        <v>180</v>
      </c>
    </row>
    <row r="17" spans="1:11" s="4" customFormat="1" ht="39" thickBot="1" x14ac:dyDescent="0.3">
      <c r="A17" s="81" t="s">
        <v>300</v>
      </c>
      <c r="B17" s="155" t="s">
        <v>437</v>
      </c>
      <c r="C17" s="161" t="s">
        <v>469</v>
      </c>
      <c r="D17" s="158" t="s">
        <v>476</v>
      </c>
      <c r="E17" s="89" t="s">
        <v>21</v>
      </c>
      <c r="F17" s="89" t="s">
        <v>98</v>
      </c>
      <c r="G17" s="7" t="s">
        <v>318</v>
      </c>
      <c r="H17" s="7" t="s">
        <v>324</v>
      </c>
      <c r="I17" s="89" t="s">
        <v>212</v>
      </c>
      <c r="J17" s="8" t="s">
        <v>175</v>
      </c>
      <c r="K17" s="7" t="s">
        <v>314</v>
      </c>
    </row>
    <row r="18" spans="1:11" s="4" customFormat="1" ht="51.75" thickBot="1" x14ac:dyDescent="0.3">
      <c r="A18" s="81" t="s">
        <v>301</v>
      </c>
      <c r="B18" s="155" t="s">
        <v>301</v>
      </c>
      <c r="C18" s="161" t="s">
        <v>462</v>
      </c>
      <c r="D18" s="158" t="s">
        <v>462</v>
      </c>
      <c r="E18" s="89" t="s">
        <v>21</v>
      </c>
      <c r="F18" s="89" t="s">
        <v>94</v>
      </c>
      <c r="G18" s="89" t="s">
        <v>321</v>
      </c>
      <c r="H18" s="7" t="s">
        <v>324</v>
      </c>
      <c r="I18" s="89" t="s">
        <v>212</v>
      </c>
      <c r="J18" s="8" t="s">
        <v>175</v>
      </c>
      <c r="K18" s="7" t="s">
        <v>314</v>
      </c>
    </row>
    <row r="19" spans="1:11" s="4" customFormat="1" ht="128.25" thickBot="1" x14ac:dyDescent="0.3">
      <c r="A19" s="81" t="s">
        <v>303</v>
      </c>
      <c r="B19" s="155" t="s">
        <v>439</v>
      </c>
      <c r="C19" s="161" t="s">
        <v>471</v>
      </c>
      <c r="D19" s="158" t="s">
        <v>483</v>
      </c>
      <c r="E19" s="89" t="s">
        <v>21</v>
      </c>
      <c r="F19" s="89" t="s">
        <v>33</v>
      </c>
      <c r="G19" s="7" t="s">
        <v>320</v>
      </c>
      <c r="H19" s="7" t="s">
        <v>325</v>
      </c>
      <c r="I19" s="89" t="s">
        <v>211</v>
      </c>
      <c r="J19" s="7" t="s">
        <v>169</v>
      </c>
      <c r="K19" s="89" t="s">
        <v>178</v>
      </c>
    </row>
    <row r="20" spans="1:11" s="4" customFormat="1" ht="51.75" thickBot="1" x14ac:dyDescent="0.3">
      <c r="A20" s="81" t="s">
        <v>302</v>
      </c>
      <c r="B20" s="155" t="s">
        <v>438</v>
      </c>
      <c r="C20" s="161" t="s">
        <v>470</v>
      </c>
      <c r="D20" s="158" t="s">
        <v>476</v>
      </c>
      <c r="E20" s="89" t="s">
        <v>52</v>
      </c>
      <c r="F20" s="89" t="s">
        <v>86</v>
      </c>
      <c r="G20" s="7" t="s">
        <v>320</v>
      </c>
      <c r="H20" s="7" t="s">
        <v>325</v>
      </c>
      <c r="I20" s="89" t="s">
        <v>211</v>
      </c>
      <c r="J20" s="7" t="s">
        <v>169</v>
      </c>
      <c r="K20" s="89" t="s">
        <v>178</v>
      </c>
    </row>
    <row r="21" spans="1:11" s="4" customFormat="1" ht="51.75" thickBot="1" x14ac:dyDescent="0.3">
      <c r="A21" s="81" t="s">
        <v>308</v>
      </c>
      <c r="B21" s="155" t="s">
        <v>444</v>
      </c>
      <c r="C21" s="161" t="s">
        <v>486</v>
      </c>
      <c r="D21" s="158" t="s">
        <v>484</v>
      </c>
      <c r="E21" s="89" t="s">
        <v>7</v>
      </c>
      <c r="F21" s="89" t="s">
        <v>13</v>
      </c>
      <c r="G21" s="89" t="s">
        <v>332</v>
      </c>
      <c r="H21" s="7" t="s">
        <v>325</v>
      </c>
      <c r="I21" s="89" t="s">
        <v>211</v>
      </c>
      <c r="J21" s="7" t="s">
        <v>169</v>
      </c>
      <c r="K21" s="89" t="s">
        <v>178</v>
      </c>
    </row>
    <row r="22" spans="1:11" s="4" customFormat="1" ht="64.5" thickBot="1" x14ac:dyDescent="0.3">
      <c r="A22" s="83" t="s">
        <v>307</v>
      </c>
      <c r="B22" s="157" t="s">
        <v>443</v>
      </c>
      <c r="C22" s="162" t="s">
        <v>474</v>
      </c>
      <c r="D22" s="158" t="s">
        <v>474</v>
      </c>
      <c r="E22" s="89" t="s">
        <v>40</v>
      </c>
      <c r="F22" s="89" t="s">
        <v>39</v>
      </c>
      <c r="G22" s="89" t="s">
        <v>332</v>
      </c>
      <c r="H22" s="89" t="s">
        <v>331</v>
      </c>
      <c r="I22" s="89" t="s">
        <v>493</v>
      </c>
      <c r="J22" s="7" t="s">
        <v>182</v>
      </c>
      <c r="K22" s="7" t="s">
        <v>179</v>
      </c>
    </row>
    <row r="23" spans="1:11" s="4" customFormat="1" ht="51.75" thickBot="1" x14ac:dyDescent="0.3">
      <c r="A23" s="81" t="s">
        <v>306</v>
      </c>
      <c r="B23" s="155" t="s">
        <v>442</v>
      </c>
      <c r="C23" s="161" t="s">
        <v>462</v>
      </c>
      <c r="D23" s="158" t="s">
        <v>462</v>
      </c>
      <c r="E23" s="11" t="s">
        <v>52</v>
      </c>
      <c r="F23" s="11" t="s">
        <v>51</v>
      </c>
      <c r="G23" s="7" t="s">
        <v>318</v>
      </c>
      <c r="H23" s="7" t="s">
        <v>324</v>
      </c>
      <c r="I23" s="89" t="s">
        <v>212</v>
      </c>
      <c r="J23" s="10" t="s">
        <v>191</v>
      </c>
      <c r="K23" s="9" t="s">
        <v>314</v>
      </c>
    </row>
    <row r="24" spans="1:11" s="97" customFormat="1" ht="64.5" thickBot="1" x14ac:dyDescent="0.3">
      <c r="A24" s="81" t="s">
        <v>305</v>
      </c>
      <c r="B24" s="155" t="s">
        <v>441</v>
      </c>
      <c r="C24" s="161" t="s">
        <v>473</v>
      </c>
      <c r="D24" s="158" t="s">
        <v>483</v>
      </c>
      <c r="E24" s="89" t="s">
        <v>21</v>
      </c>
      <c r="F24" s="89" t="s">
        <v>65</v>
      </c>
      <c r="G24" s="7" t="s">
        <v>321</v>
      </c>
      <c r="H24" s="7" t="s">
        <v>325</v>
      </c>
      <c r="I24" s="89" t="s">
        <v>211</v>
      </c>
      <c r="J24" s="7" t="s">
        <v>169</v>
      </c>
      <c r="K24" s="89" t="s">
        <v>178</v>
      </c>
    </row>
    <row r="25" spans="1:11" s="4" customFormat="1" ht="64.5" thickBot="1" x14ac:dyDescent="0.3">
      <c r="A25" s="81" t="s">
        <v>304</v>
      </c>
      <c r="B25" s="155" t="s">
        <v>440</v>
      </c>
      <c r="C25" s="161" t="s">
        <v>472</v>
      </c>
      <c r="D25" s="158" t="s">
        <v>478</v>
      </c>
      <c r="E25" s="89" t="s">
        <v>21</v>
      </c>
      <c r="F25" s="89" t="s">
        <v>45</v>
      </c>
      <c r="G25" s="7" t="s">
        <v>318</v>
      </c>
      <c r="H25" s="89" t="s">
        <v>326</v>
      </c>
      <c r="I25" s="11" t="s">
        <v>491</v>
      </c>
      <c r="J25" s="9" t="s">
        <v>189</v>
      </c>
      <c r="K25" s="9" t="s">
        <v>188</v>
      </c>
    </row>
    <row r="26" spans="1:11" s="4" customFormat="1" ht="39" thickBot="1" x14ac:dyDescent="0.3">
      <c r="A26" s="81" t="s">
        <v>311</v>
      </c>
      <c r="B26" s="155" t="s">
        <v>447</v>
      </c>
      <c r="C26" s="161" t="s">
        <v>458</v>
      </c>
      <c r="D26" s="158" t="s">
        <v>478</v>
      </c>
      <c r="E26" s="89" t="s">
        <v>21</v>
      </c>
      <c r="F26" s="89" t="s">
        <v>20</v>
      </c>
      <c r="G26" s="7" t="s">
        <v>318</v>
      </c>
      <c r="H26" s="7" t="s">
        <v>324</v>
      </c>
      <c r="I26" s="89" t="s">
        <v>212</v>
      </c>
      <c r="J26" s="8" t="s">
        <v>176</v>
      </c>
      <c r="K26" s="7" t="s">
        <v>314</v>
      </c>
    </row>
    <row r="27" spans="1:11" s="4" customFormat="1" ht="102.75" thickBot="1" x14ac:dyDescent="0.3">
      <c r="A27" s="81" t="s">
        <v>310</v>
      </c>
      <c r="B27" s="155" t="s">
        <v>446</v>
      </c>
      <c r="C27" s="161" t="s">
        <v>463</v>
      </c>
      <c r="D27" s="158" t="s">
        <v>481</v>
      </c>
      <c r="E27" s="89" t="s">
        <v>56</v>
      </c>
      <c r="F27" s="89" t="s">
        <v>82</v>
      </c>
      <c r="G27" s="7" t="s">
        <v>320</v>
      </c>
      <c r="H27" s="7" t="s">
        <v>325</v>
      </c>
      <c r="I27" s="89" t="s">
        <v>211</v>
      </c>
      <c r="J27" s="7" t="s">
        <v>169</v>
      </c>
      <c r="K27" s="89" t="s">
        <v>178</v>
      </c>
    </row>
    <row r="28" spans="1:11" s="4" customFormat="1" ht="153.75" thickBot="1" x14ac:dyDescent="0.3">
      <c r="A28" s="81" t="s">
        <v>309</v>
      </c>
      <c r="B28" s="155" t="s">
        <v>445</v>
      </c>
      <c r="C28" s="161" t="s">
        <v>475</v>
      </c>
      <c r="D28" s="158" t="s">
        <v>481</v>
      </c>
      <c r="E28" s="103" t="s">
        <v>7</v>
      </c>
      <c r="F28" s="89" t="s">
        <v>141</v>
      </c>
      <c r="G28" s="7" t="s">
        <v>318</v>
      </c>
      <c r="H28" s="89" t="s">
        <v>323</v>
      </c>
      <c r="I28" s="89" t="s">
        <v>490</v>
      </c>
      <c r="J28" s="7" t="s">
        <v>173</v>
      </c>
      <c r="K28" s="7" t="s">
        <v>177</v>
      </c>
    </row>
    <row r="29" spans="1:11" s="4" customFormat="1" ht="90" thickBot="1" x14ac:dyDescent="0.3">
      <c r="A29" s="81" t="s">
        <v>327</v>
      </c>
      <c r="B29" s="155" t="s">
        <v>448</v>
      </c>
      <c r="C29" s="161" t="s">
        <v>485</v>
      </c>
      <c r="D29" s="158" t="s">
        <v>478</v>
      </c>
      <c r="E29" s="89" t="s">
        <v>56</v>
      </c>
      <c r="F29" s="89" t="s">
        <v>62</v>
      </c>
      <c r="G29" s="7" t="s">
        <v>318</v>
      </c>
      <c r="H29" s="89" t="s">
        <v>323</v>
      </c>
      <c r="I29" s="89" t="s">
        <v>237</v>
      </c>
      <c r="J29" s="8" t="s">
        <v>186</v>
      </c>
      <c r="K29" s="7" t="s">
        <v>316</v>
      </c>
    </row>
    <row r="30" spans="1:11" s="4" customFormat="1" ht="128.25" thickBot="1" x14ac:dyDescent="0.3">
      <c r="A30" s="81" t="s">
        <v>312</v>
      </c>
      <c r="B30" s="155" t="s">
        <v>449</v>
      </c>
      <c r="C30" s="161" t="s">
        <v>487</v>
      </c>
      <c r="D30" s="158" t="s">
        <v>484</v>
      </c>
      <c r="E30" s="89" t="s">
        <v>56</v>
      </c>
      <c r="F30" s="89" t="s">
        <v>55</v>
      </c>
      <c r="G30" s="7" t="s">
        <v>320</v>
      </c>
      <c r="H30" s="7" t="s">
        <v>324</v>
      </c>
      <c r="I30" s="89" t="s">
        <v>212</v>
      </c>
      <c r="J30" s="8" t="s">
        <v>175</v>
      </c>
      <c r="K30" s="7" t="s">
        <v>314</v>
      </c>
    </row>
    <row r="31" spans="1:11" s="4" customFormat="1" ht="51" x14ac:dyDescent="0.25">
      <c r="A31" s="281" t="s">
        <v>313</v>
      </c>
      <c r="B31" s="251" t="s">
        <v>450</v>
      </c>
      <c r="C31" s="282" t="s">
        <v>462</v>
      </c>
      <c r="D31" s="250" t="s">
        <v>462</v>
      </c>
      <c r="E31" s="244" t="s">
        <v>56</v>
      </c>
      <c r="F31" s="244" t="s">
        <v>122</v>
      </c>
      <c r="G31" s="246" t="s">
        <v>318</v>
      </c>
      <c r="H31" s="246" t="s">
        <v>324</v>
      </c>
      <c r="I31" s="244" t="s">
        <v>212</v>
      </c>
      <c r="J31" s="280" t="s">
        <v>175</v>
      </c>
      <c r="K31" s="246" t="s">
        <v>314</v>
      </c>
    </row>
    <row r="32" spans="1:11" s="4" customFormat="1" ht="63.75" x14ac:dyDescent="0.25">
      <c r="A32" s="80" t="s">
        <v>526</v>
      </c>
      <c r="B32" s="80" t="s">
        <v>538</v>
      </c>
      <c r="C32" s="163" t="s">
        <v>462</v>
      </c>
      <c r="D32" s="158" t="s">
        <v>462</v>
      </c>
      <c r="E32" s="89" t="s">
        <v>52</v>
      </c>
      <c r="F32" s="89" t="s">
        <v>522</v>
      </c>
      <c r="G32" s="7" t="s">
        <v>318</v>
      </c>
      <c r="H32" s="89" t="s">
        <v>524</v>
      </c>
      <c r="I32" s="89" t="s">
        <v>237</v>
      </c>
      <c r="J32" s="8" t="s">
        <v>186</v>
      </c>
      <c r="K32" s="7" t="s">
        <v>316</v>
      </c>
    </row>
    <row r="33" s="4" customFormat="1" x14ac:dyDescent="0.25"/>
    <row r="34" s="4" customFormat="1" x14ac:dyDescent="0.25"/>
  </sheetData>
  <pageMargins left="0.75" right="0.75" top="1" bottom="1" header="0.5" footer="0.5"/>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39A7F-145F-4E3F-9D2A-F8D2D2B8A0F5}">
  <dimension ref="A1:B13"/>
  <sheetViews>
    <sheetView zoomScale="70" zoomScaleNormal="70" workbookViewId="0">
      <pane ySplit="1" topLeftCell="A2" activePane="bottomLeft" state="frozen"/>
      <selection pane="bottomLeft" sqref="A1:B1"/>
    </sheetView>
  </sheetViews>
  <sheetFormatPr defaultColWidth="5.85546875" defaultRowHeight="12.75" x14ac:dyDescent="0.2"/>
  <cols>
    <col min="1" max="1" width="24.28515625" style="1" customWidth="1"/>
    <col min="2" max="2" width="120.140625" style="1" customWidth="1"/>
    <col min="3" max="16384" width="5.85546875" style="1"/>
  </cols>
  <sheetData>
    <row r="1" spans="1:2" s="104" customFormat="1" ht="15" x14ac:dyDescent="0.25">
      <c r="A1" s="252" t="s">
        <v>338</v>
      </c>
      <c r="B1" s="253" t="s">
        <v>505</v>
      </c>
    </row>
    <row r="2" spans="1:2" s="4" customFormat="1" ht="52.5" customHeight="1" x14ac:dyDescent="0.25">
      <c r="A2" s="254" t="s">
        <v>231</v>
      </c>
      <c r="B2" s="255" t="s">
        <v>454</v>
      </c>
    </row>
    <row r="3" spans="1:2" s="97" customFormat="1" ht="90.75" customHeight="1" x14ac:dyDescent="0.25">
      <c r="A3" s="254" t="s">
        <v>488</v>
      </c>
      <c r="B3" s="255" t="s">
        <v>435</v>
      </c>
    </row>
    <row r="4" spans="1:2" s="4" customFormat="1" ht="102" x14ac:dyDescent="0.25">
      <c r="A4" s="254" t="s">
        <v>490</v>
      </c>
      <c r="B4" s="255" t="s">
        <v>445</v>
      </c>
    </row>
    <row r="5" spans="1:2" s="4" customFormat="1" ht="35.25" customHeight="1" x14ac:dyDescent="0.25">
      <c r="A5" s="256" t="s">
        <v>491</v>
      </c>
      <c r="B5" s="255" t="s">
        <v>440</v>
      </c>
    </row>
    <row r="6" spans="1:2" s="4" customFormat="1" ht="52.5" customHeight="1" x14ac:dyDescent="0.25">
      <c r="A6" s="254" t="s">
        <v>489</v>
      </c>
      <c r="B6" s="255" t="s">
        <v>455</v>
      </c>
    </row>
    <row r="7" spans="1:2" s="4" customFormat="1" ht="60" customHeight="1" x14ac:dyDescent="0.25">
      <c r="A7" s="254" t="s">
        <v>492</v>
      </c>
      <c r="B7" s="255" t="s">
        <v>436</v>
      </c>
    </row>
    <row r="8" spans="1:2" s="4" customFormat="1" ht="78.75" customHeight="1" x14ac:dyDescent="0.25">
      <c r="A8" s="254" t="s">
        <v>493</v>
      </c>
      <c r="B8" s="255" t="s">
        <v>443</v>
      </c>
    </row>
    <row r="9" spans="1:2" s="4" customFormat="1" ht="77.25" customHeight="1" x14ac:dyDescent="0.25">
      <c r="A9" s="257" t="s">
        <v>237</v>
      </c>
      <c r="B9" s="255" t="s">
        <v>428</v>
      </c>
    </row>
    <row r="10" spans="1:2" s="4" customFormat="1" ht="48" customHeight="1" x14ac:dyDescent="0.25">
      <c r="A10" s="257" t="s">
        <v>237</v>
      </c>
      <c r="B10" s="255" t="s">
        <v>448</v>
      </c>
    </row>
    <row r="11" spans="1:2" s="4" customFormat="1" ht="77.25" thickBot="1" x14ac:dyDescent="0.3">
      <c r="A11" s="258" t="s">
        <v>237</v>
      </c>
      <c r="B11" s="259" t="s">
        <v>526</v>
      </c>
    </row>
    <row r="12" spans="1:2" s="4" customFormat="1" x14ac:dyDescent="0.25"/>
    <row r="13" spans="1:2" s="4" customFormat="1" x14ac:dyDescent="0.25"/>
  </sheetData>
  <pageMargins left="0.75" right="0.75" top="1" bottom="1" header="0.5" footer="0.5"/>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DB89F-B57B-4A89-90B3-9F59DC62BD6A}">
  <dimension ref="A1:C12"/>
  <sheetViews>
    <sheetView zoomScale="70" zoomScaleNormal="70" workbookViewId="0">
      <pane ySplit="1" topLeftCell="A2" activePane="bottomLeft" state="frozen"/>
      <selection pane="bottomLeft" sqref="A1:B10"/>
    </sheetView>
  </sheetViews>
  <sheetFormatPr defaultColWidth="5.85546875" defaultRowHeight="12.75" x14ac:dyDescent="0.2"/>
  <cols>
    <col min="1" max="1" width="24.28515625" style="1" customWidth="1"/>
    <col min="2" max="2" width="120.140625" style="1" customWidth="1"/>
    <col min="3" max="3" width="55.140625" style="1" customWidth="1"/>
    <col min="4" max="16384" width="5.85546875" style="1"/>
  </cols>
  <sheetData>
    <row r="1" spans="1:3" s="104" customFormat="1" ht="20.25" customHeight="1" x14ac:dyDescent="0.25">
      <c r="A1" s="252" t="s">
        <v>338</v>
      </c>
      <c r="B1" s="253" t="s">
        <v>505</v>
      </c>
      <c r="C1" s="167" t="s">
        <v>480</v>
      </c>
    </row>
    <row r="2" spans="1:3" s="4" customFormat="1" ht="19.5" x14ac:dyDescent="0.25">
      <c r="A2" s="284" t="s">
        <v>211</v>
      </c>
      <c r="B2" s="285" t="s">
        <v>451</v>
      </c>
      <c r="C2" s="283" t="s">
        <v>462</v>
      </c>
    </row>
    <row r="3" spans="1:3" s="4" customFormat="1" ht="51" x14ac:dyDescent="0.25">
      <c r="A3" s="284" t="s">
        <v>211</v>
      </c>
      <c r="B3" s="286" t="s">
        <v>452</v>
      </c>
      <c r="C3" s="283" t="s">
        <v>481</v>
      </c>
    </row>
    <row r="4" spans="1:3" s="4" customFormat="1" ht="25.5" x14ac:dyDescent="0.25">
      <c r="A4" s="284" t="s">
        <v>211</v>
      </c>
      <c r="B4" s="286" t="s">
        <v>432</v>
      </c>
      <c r="C4" s="283" t="s">
        <v>476</v>
      </c>
    </row>
    <row r="5" spans="1:3" s="4" customFormat="1" ht="24" customHeight="1" x14ac:dyDescent="0.25">
      <c r="A5" s="284" t="s">
        <v>211</v>
      </c>
      <c r="B5" s="286" t="s">
        <v>434</v>
      </c>
      <c r="C5" s="283" t="s">
        <v>481</v>
      </c>
    </row>
    <row r="6" spans="1:3" s="4" customFormat="1" ht="63.75" x14ac:dyDescent="0.25">
      <c r="A6" s="284" t="s">
        <v>211</v>
      </c>
      <c r="B6" s="286" t="s">
        <v>439</v>
      </c>
      <c r="C6" s="283" t="s">
        <v>483</v>
      </c>
    </row>
    <row r="7" spans="1:3" s="4" customFormat="1" ht="19.5" x14ac:dyDescent="0.25">
      <c r="A7" s="284" t="s">
        <v>211</v>
      </c>
      <c r="B7" s="286" t="s">
        <v>438</v>
      </c>
      <c r="C7" s="283" t="s">
        <v>476</v>
      </c>
    </row>
    <row r="8" spans="1:3" s="4" customFormat="1" ht="19.5" x14ac:dyDescent="0.25">
      <c r="A8" s="284" t="s">
        <v>211</v>
      </c>
      <c r="B8" s="286" t="s">
        <v>444</v>
      </c>
      <c r="C8" s="283" t="s">
        <v>484</v>
      </c>
    </row>
    <row r="9" spans="1:3" s="97" customFormat="1" ht="38.25" x14ac:dyDescent="0.25">
      <c r="A9" s="284" t="s">
        <v>211</v>
      </c>
      <c r="B9" s="286" t="s">
        <v>441</v>
      </c>
      <c r="C9" s="283" t="s">
        <v>483</v>
      </c>
    </row>
    <row r="10" spans="1:3" s="4" customFormat="1" ht="90" thickBot="1" x14ac:dyDescent="0.3">
      <c r="A10" s="287" t="s">
        <v>211</v>
      </c>
      <c r="B10" s="288" t="s">
        <v>446</v>
      </c>
      <c r="C10" s="283" t="s">
        <v>481</v>
      </c>
    </row>
    <row r="11" spans="1:3" s="4" customFormat="1" x14ac:dyDescent="0.25"/>
    <row r="12" spans="1:3" s="4" customFormat="1" x14ac:dyDescent="0.25"/>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3FE81-B429-4F98-B738-2CE94AD57003}">
  <sheetPr filterMode="1"/>
  <dimension ref="A1:AH33"/>
  <sheetViews>
    <sheetView topLeftCell="E1" zoomScaleNormal="100" workbookViewId="0">
      <pane ySplit="1" topLeftCell="A23" activePane="bottomLeft" state="frozen"/>
      <selection pane="bottomLeft" activeCell="F35" sqref="F35"/>
    </sheetView>
  </sheetViews>
  <sheetFormatPr defaultRowHeight="15" x14ac:dyDescent="0.25"/>
  <cols>
    <col min="2" max="3" width="16.42578125" bestFit="1" customWidth="1"/>
    <col min="4" max="4" width="18.7109375" bestFit="1" customWidth="1"/>
    <col min="5" max="7" width="18.7109375" customWidth="1"/>
    <col min="8" max="8" width="33.85546875" bestFit="1" customWidth="1"/>
    <col min="9" max="9" width="24.85546875" bestFit="1" customWidth="1"/>
    <col min="10" max="10" width="41.85546875" customWidth="1"/>
    <col min="11" max="11" width="31" customWidth="1"/>
    <col min="12" max="12" width="21.5703125" bestFit="1" customWidth="1"/>
    <col min="13" max="13" width="53.85546875" customWidth="1"/>
    <col min="14" max="14" width="26.85546875" customWidth="1"/>
    <col min="15" max="15" width="35.5703125" customWidth="1"/>
    <col min="16" max="16" width="13.140625" customWidth="1"/>
    <col min="17" max="17" width="45.28515625" customWidth="1"/>
    <col min="18" max="18" width="13" customWidth="1"/>
    <col min="19" max="19" width="8.28515625" customWidth="1"/>
    <col min="20" max="20" width="12.140625" customWidth="1"/>
    <col min="21" max="21" width="8.140625" customWidth="1"/>
    <col min="22" max="22" width="11" customWidth="1"/>
    <col min="23" max="23" width="12.42578125" customWidth="1"/>
    <col min="24" max="24" width="11.28515625" customWidth="1"/>
    <col min="25" max="25" width="12.85546875" customWidth="1"/>
    <col min="26" max="26" width="11.28515625" customWidth="1"/>
    <col min="27" max="27" width="12.7109375" customWidth="1"/>
    <col min="28" max="28" width="23.7109375" customWidth="1"/>
    <col min="29" max="29" width="19.140625" customWidth="1"/>
    <col min="30" max="30" width="32.5703125" customWidth="1"/>
    <col min="31" max="31" width="126.42578125" customWidth="1"/>
    <col min="32" max="32" width="14.85546875" bestFit="1" customWidth="1"/>
    <col min="33" max="33" width="19" bestFit="1" customWidth="1"/>
    <col min="34" max="34" width="50.85546875" customWidth="1"/>
    <col min="35" max="35" width="14.28515625" customWidth="1"/>
    <col min="36" max="36" width="16.42578125" customWidth="1"/>
  </cols>
  <sheetData>
    <row r="1" spans="1:34" ht="25.5" x14ac:dyDescent="0.25">
      <c r="B1" s="104" t="s">
        <v>163</v>
      </c>
      <c r="C1" s="104" t="s">
        <v>162</v>
      </c>
      <c r="D1" s="104" t="s">
        <v>161</v>
      </c>
      <c r="E1" s="104" t="s">
        <v>726</v>
      </c>
      <c r="F1" s="104" t="s">
        <v>689</v>
      </c>
      <c r="G1" s="104" t="s">
        <v>724</v>
      </c>
      <c r="H1" s="104" t="s">
        <v>160</v>
      </c>
      <c r="I1" s="104" t="s">
        <v>159</v>
      </c>
      <c r="J1" s="104" t="s">
        <v>158</v>
      </c>
      <c r="K1" s="104" t="s">
        <v>157</v>
      </c>
      <c r="L1" s="129" t="s">
        <v>317</v>
      </c>
      <c r="M1" s="104" t="s">
        <v>156</v>
      </c>
      <c r="N1" s="85" t="s">
        <v>322</v>
      </c>
      <c r="O1" s="104" t="s">
        <v>155</v>
      </c>
      <c r="P1" s="104" t="s">
        <v>154</v>
      </c>
      <c r="Q1" s="104" t="s">
        <v>153</v>
      </c>
      <c r="R1" s="104" t="s">
        <v>152</v>
      </c>
      <c r="S1" s="104" t="s">
        <v>151</v>
      </c>
      <c r="T1" s="104" t="s">
        <v>150</v>
      </c>
      <c r="U1" s="104" t="s">
        <v>149</v>
      </c>
      <c r="V1" s="104" t="s">
        <v>148</v>
      </c>
      <c r="W1" s="104" t="s">
        <v>147</v>
      </c>
      <c r="X1" s="104" t="s">
        <v>146</v>
      </c>
      <c r="Y1" s="104" t="s">
        <v>145</v>
      </c>
      <c r="Z1" s="104" t="s">
        <v>144</v>
      </c>
      <c r="AA1" s="104" t="s">
        <v>143</v>
      </c>
      <c r="AB1" s="164" t="s">
        <v>168</v>
      </c>
      <c r="AC1" s="168" t="s">
        <v>338</v>
      </c>
      <c r="AD1" s="85" t="s">
        <v>338</v>
      </c>
      <c r="AE1" s="96" t="s">
        <v>285</v>
      </c>
      <c r="AF1" s="165" t="s">
        <v>427</v>
      </c>
      <c r="AG1" s="166" t="s">
        <v>482</v>
      </c>
      <c r="AH1" s="167" t="s">
        <v>480</v>
      </c>
    </row>
    <row r="2" spans="1:34" ht="105" hidden="1" x14ac:dyDescent="0.25">
      <c r="A2">
        <v>1</v>
      </c>
      <c r="B2" t="s">
        <v>699</v>
      </c>
      <c r="C2" s="299">
        <v>56.536986301369865</v>
      </c>
      <c r="D2" s="19" t="s">
        <v>21</v>
      </c>
      <c r="E2" s="19" t="s">
        <v>21</v>
      </c>
      <c r="F2">
        <v>3</v>
      </c>
      <c r="G2" t="s">
        <v>265</v>
      </c>
      <c r="H2" t="s">
        <v>6</v>
      </c>
      <c r="I2" t="s">
        <v>596</v>
      </c>
      <c r="J2" t="s">
        <v>604</v>
      </c>
      <c r="K2" t="s">
        <v>539</v>
      </c>
      <c r="L2" t="s">
        <v>626</v>
      </c>
      <c r="M2" t="s">
        <v>602</v>
      </c>
      <c r="N2" t="s">
        <v>324</v>
      </c>
      <c r="O2" t="s">
        <v>642</v>
      </c>
      <c r="Q2" t="s">
        <v>603</v>
      </c>
      <c r="T2">
        <v>0</v>
      </c>
      <c r="U2">
        <v>1</v>
      </c>
      <c r="Y2">
        <v>1</v>
      </c>
      <c r="Z2">
        <v>1</v>
      </c>
      <c r="AC2" s="338" t="s">
        <v>714</v>
      </c>
      <c r="AD2" t="s">
        <v>642</v>
      </c>
      <c r="AE2" s="300" t="s">
        <v>540</v>
      </c>
      <c r="AH2" t="s">
        <v>631</v>
      </c>
    </row>
    <row r="3" spans="1:34" ht="105" hidden="1" x14ac:dyDescent="0.25">
      <c r="A3">
        <v>2</v>
      </c>
      <c r="B3" t="s">
        <v>541</v>
      </c>
      <c r="C3" s="299">
        <v>77.731506849315068</v>
      </c>
      <c r="D3" s="19" t="s">
        <v>195</v>
      </c>
      <c r="E3" s="19" t="s">
        <v>336</v>
      </c>
      <c r="F3">
        <v>3</v>
      </c>
      <c r="G3" t="s">
        <v>250</v>
      </c>
      <c r="H3" t="s">
        <v>6</v>
      </c>
      <c r="I3" t="s">
        <v>594</v>
      </c>
      <c r="J3" t="s">
        <v>605</v>
      </c>
      <c r="K3" t="s">
        <v>542</v>
      </c>
      <c r="L3" t="s">
        <v>320</v>
      </c>
      <c r="M3" t="s">
        <v>543</v>
      </c>
      <c r="N3" t="s">
        <v>597</v>
      </c>
      <c r="O3" t="s">
        <v>606</v>
      </c>
      <c r="Q3" t="s">
        <v>620</v>
      </c>
      <c r="T3">
        <v>1</v>
      </c>
      <c r="V3">
        <v>1</v>
      </c>
      <c r="X3">
        <v>1</v>
      </c>
      <c r="AC3" s="338" t="s">
        <v>708</v>
      </c>
      <c r="AD3" t="s">
        <v>606</v>
      </c>
      <c r="AE3" s="300" t="s">
        <v>544</v>
      </c>
      <c r="AH3" t="s">
        <v>632</v>
      </c>
    </row>
    <row r="4" spans="1:34" ht="45" x14ac:dyDescent="0.25">
      <c r="A4">
        <v>3</v>
      </c>
      <c r="B4" t="s">
        <v>705</v>
      </c>
      <c r="C4" s="299">
        <v>57.852054794520548</v>
      </c>
      <c r="D4" s="19" t="s">
        <v>21</v>
      </c>
      <c r="E4" s="19" t="s">
        <v>21</v>
      </c>
      <c r="F4">
        <v>4</v>
      </c>
      <c r="G4" t="s">
        <v>271</v>
      </c>
      <c r="H4" t="s">
        <v>6</v>
      </c>
      <c r="I4" t="s">
        <v>595</v>
      </c>
      <c r="J4" t="s">
        <v>607</v>
      </c>
      <c r="K4" t="s">
        <v>622</v>
      </c>
      <c r="L4" t="s">
        <v>318</v>
      </c>
      <c r="M4" t="s">
        <v>3</v>
      </c>
      <c r="N4" t="s">
        <v>324</v>
      </c>
      <c r="O4" t="s">
        <v>547</v>
      </c>
      <c r="Q4" t="s">
        <v>547</v>
      </c>
      <c r="T4">
        <v>1</v>
      </c>
      <c r="U4">
        <v>1</v>
      </c>
      <c r="V4">
        <v>1</v>
      </c>
      <c r="X4">
        <v>1</v>
      </c>
      <c r="Y4">
        <v>1</v>
      </c>
      <c r="AC4" s="338" t="s">
        <v>2</v>
      </c>
      <c r="AD4" t="s">
        <v>642</v>
      </c>
      <c r="AE4" s="300" t="s">
        <v>621</v>
      </c>
      <c r="AH4" t="s">
        <v>632</v>
      </c>
    </row>
    <row r="5" spans="1:34" ht="30" hidden="1" x14ac:dyDescent="0.25">
      <c r="A5">
        <v>4</v>
      </c>
      <c r="B5" t="s">
        <v>549</v>
      </c>
      <c r="C5" s="299">
        <v>44.495890410958907</v>
      </c>
      <c r="D5" s="19" t="s">
        <v>52</v>
      </c>
      <c r="E5" s="19" t="s">
        <v>52</v>
      </c>
      <c r="F5">
        <v>5</v>
      </c>
      <c r="G5" t="s">
        <v>263</v>
      </c>
      <c r="H5" t="s">
        <v>6</v>
      </c>
      <c r="I5" t="s">
        <v>594</v>
      </c>
      <c r="J5" t="s">
        <v>608</v>
      </c>
      <c r="K5" t="s">
        <v>550</v>
      </c>
      <c r="L5" t="s">
        <v>321</v>
      </c>
      <c r="M5" t="s">
        <v>551</v>
      </c>
      <c r="N5" t="s">
        <v>324</v>
      </c>
      <c r="O5" t="s">
        <v>547</v>
      </c>
      <c r="Q5" t="s">
        <v>613</v>
      </c>
      <c r="T5">
        <v>1</v>
      </c>
      <c r="U5">
        <v>1</v>
      </c>
      <c r="Y5">
        <v>1</v>
      </c>
      <c r="Z5">
        <v>1</v>
      </c>
      <c r="AC5" s="338" t="s">
        <v>721</v>
      </c>
      <c r="AD5" t="s">
        <v>642</v>
      </c>
      <c r="AE5" s="300" t="s">
        <v>552</v>
      </c>
      <c r="AH5" t="s">
        <v>631</v>
      </c>
    </row>
    <row r="6" spans="1:34" ht="90" hidden="1" x14ac:dyDescent="0.25">
      <c r="A6">
        <v>5</v>
      </c>
      <c r="B6" t="s">
        <v>692</v>
      </c>
      <c r="C6" s="299">
        <v>53.5013698630137</v>
      </c>
      <c r="D6" s="19" t="s">
        <v>21</v>
      </c>
      <c r="E6" s="19" t="s">
        <v>21</v>
      </c>
      <c r="F6">
        <v>7</v>
      </c>
      <c r="G6" t="s">
        <v>263</v>
      </c>
      <c r="H6" t="s">
        <v>6</v>
      </c>
      <c r="I6" t="s">
        <v>594</v>
      </c>
      <c r="J6" t="s">
        <v>609</v>
      </c>
      <c r="K6" t="s">
        <v>590</v>
      </c>
      <c r="L6" t="s">
        <v>587</v>
      </c>
      <c r="M6" t="s">
        <v>553</v>
      </c>
      <c r="N6" t="s">
        <v>325</v>
      </c>
      <c r="O6" t="s">
        <v>178</v>
      </c>
      <c r="Q6" t="s">
        <v>178</v>
      </c>
      <c r="T6">
        <v>0</v>
      </c>
      <c r="U6">
        <v>1</v>
      </c>
      <c r="Z6">
        <v>1</v>
      </c>
      <c r="AC6" s="338" t="s">
        <v>707</v>
      </c>
      <c r="AD6" t="s">
        <v>178</v>
      </c>
      <c r="AE6" s="300" t="s">
        <v>554</v>
      </c>
      <c r="AH6" t="s">
        <v>633</v>
      </c>
    </row>
    <row r="7" spans="1:34" ht="45" x14ac:dyDescent="0.25">
      <c r="A7">
        <v>6</v>
      </c>
      <c r="B7" t="s">
        <v>555</v>
      </c>
      <c r="C7" s="299">
        <v>51.123287671232873</v>
      </c>
      <c r="D7" s="19" t="s">
        <v>21</v>
      </c>
      <c r="E7" s="19" t="s">
        <v>21</v>
      </c>
      <c r="F7">
        <v>3</v>
      </c>
      <c r="G7" t="s">
        <v>267</v>
      </c>
      <c r="H7" t="s">
        <v>6</v>
      </c>
      <c r="I7" t="s">
        <v>594</v>
      </c>
      <c r="J7" t="s">
        <v>607</v>
      </c>
      <c r="K7" t="s">
        <v>19</v>
      </c>
      <c r="L7" t="s">
        <v>318</v>
      </c>
      <c r="M7" t="s">
        <v>3</v>
      </c>
      <c r="N7" t="s">
        <v>324</v>
      </c>
      <c r="O7" t="s">
        <v>642</v>
      </c>
      <c r="Q7" t="s">
        <v>612</v>
      </c>
      <c r="T7">
        <v>1</v>
      </c>
      <c r="U7">
        <v>1</v>
      </c>
      <c r="W7">
        <v>1</v>
      </c>
      <c r="AC7" s="338" t="s">
        <v>722</v>
      </c>
      <c r="AD7" t="s">
        <v>642</v>
      </c>
      <c r="AE7" s="300" t="s">
        <v>556</v>
      </c>
      <c r="AH7" t="s">
        <v>634</v>
      </c>
    </row>
    <row r="8" spans="1:34" ht="180" hidden="1" x14ac:dyDescent="0.25">
      <c r="A8">
        <v>7</v>
      </c>
      <c r="B8" t="s">
        <v>698</v>
      </c>
      <c r="C8" s="299">
        <v>67.328767123287676</v>
      </c>
      <c r="D8" s="19" t="s">
        <v>56</v>
      </c>
      <c r="E8" s="19" t="s">
        <v>335</v>
      </c>
      <c r="F8">
        <v>2</v>
      </c>
      <c r="G8" t="s">
        <v>267</v>
      </c>
      <c r="H8" t="s">
        <v>6</v>
      </c>
      <c r="I8" t="s">
        <v>594</v>
      </c>
      <c r="J8" t="s">
        <v>610</v>
      </c>
      <c r="K8" t="s">
        <v>557</v>
      </c>
      <c r="L8" t="s">
        <v>321</v>
      </c>
      <c r="M8" t="s">
        <v>558</v>
      </c>
      <c r="N8" t="s">
        <v>597</v>
      </c>
      <c r="O8" t="s">
        <v>611</v>
      </c>
      <c r="Q8" t="s">
        <v>611</v>
      </c>
      <c r="T8">
        <v>1</v>
      </c>
      <c r="U8">
        <v>1</v>
      </c>
      <c r="V8">
        <v>1</v>
      </c>
      <c r="W8">
        <v>1</v>
      </c>
      <c r="Y8">
        <v>1</v>
      </c>
      <c r="AC8" s="338" t="s">
        <v>713</v>
      </c>
      <c r="AD8" t="s">
        <v>611</v>
      </c>
      <c r="AE8" s="300" t="s">
        <v>559</v>
      </c>
      <c r="AH8" t="s">
        <v>671</v>
      </c>
    </row>
    <row r="9" spans="1:34" ht="45" x14ac:dyDescent="0.25">
      <c r="A9">
        <v>8</v>
      </c>
      <c r="B9" t="s">
        <v>560</v>
      </c>
      <c r="C9" s="299">
        <v>59.123287671232873</v>
      </c>
      <c r="D9" s="19" t="s">
        <v>21</v>
      </c>
      <c r="E9" s="19" t="s">
        <v>21</v>
      </c>
      <c r="F9">
        <v>2</v>
      </c>
      <c r="G9" t="s">
        <v>257</v>
      </c>
      <c r="H9" t="s">
        <v>6</v>
      </c>
      <c r="I9" t="s">
        <v>594</v>
      </c>
      <c r="J9" t="s">
        <v>614</v>
      </c>
      <c r="K9" t="s">
        <v>591</v>
      </c>
      <c r="L9" t="s">
        <v>318</v>
      </c>
      <c r="M9" t="s">
        <v>561</v>
      </c>
      <c r="N9" t="s">
        <v>599</v>
      </c>
      <c r="O9" t="s">
        <v>178</v>
      </c>
      <c r="Q9" t="s">
        <v>178</v>
      </c>
      <c r="T9">
        <v>0</v>
      </c>
      <c r="W9">
        <v>1</v>
      </c>
      <c r="X9">
        <v>1</v>
      </c>
      <c r="AC9" s="338" t="s">
        <v>719</v>
      </c>
      <c r="AD9" t="s">
        <v>178</v>
      </c>
      <c r="AE9" s="300" t="s">
        <v>562</v>
      </c>
      <c r="AH9" t="s">
        <v>671</v>
      </c>
    </row>
    <row r="10" spans="1:34" ht="45" x14ac:dyDescent="0.25">
      <c r="A10">
        <v>9</v>
      </c>
      <c r="B10" t="s">
        <v>29</v>
      </c>
      <c r="C10" s="299">
        <v>59.178082191780824</v>
      </c>
      <c r="D10" s="19" t="s">
        <v>21</v>
      </c>
      <c r="E10" s="19" t="s">
        <v>21</v>
      </c>
      <c r="F10">
        <v>2</v>
      </c>
      <c r="G10" t="s">
        <v>257</v>
      </c>
      <c r="H10" t="s">
        <v>6</v>
      </c>
      <c r="I10" t="s">
        <v>594</v>
      </c>
      <c r="J10" t="s">
        <v>615</v>
      </c>
      <c r="K10" t="s">
        <v>591</v>
      </c>
      <c r="L10" t="s">
        <v>318</v>
      </c>
      <c r="M10" t="s">
        <v>31</v>
      </c>
      <c r="N10" t="s">
        <v>325</v>
      </c>
      <c r="O10" t="s">
        <v>178</v>
      </c>
      <c r="Q10" t="s">
        <v>178</v>
      </c>
      <c r="T10">
        <v>1</v>
      </c>
      <c r="U10">
        <v>1</v>
      </c>
      <c r="AC10" s="338"/>
      <c r="AD10" t="s">
        <v>178</v>
      </c>
      <c r="AE10" s="300" t="s">
        <v>563</v>
      </c>
      <c r="AH10" t="s">
        <v>635</v>
      </c>
    </row>
    <row r="11" spans="1:34" ht="60" x14ac:dyDescent="0.25">
      <c r="A11">
        <v>10</v>
      </c>
      <c r="B11" t="s">
        <v>701</v>
      </c>
      <c r="C11" s="299">
        <v>78.189041095890417</v>
      </c>
      <c r="D11" s="19" t="s">
        <v>195</v>
      </c>
      <c r="E11" s="19" t="s">
        <v>336</v>
      </c>
      <c r="F11">
        <v>11</v>
      </c>
      <c r="G11" t="s">
        <v>263</v>
      </c>
      <c r="H11" t="s">
        <v>6</v>
      </c>
      <c r="I11" t="s">
        <v>594</v>
      </c>
      <c r="J11" t="s">
        <v>614</v>
      </c>
      <c r="K11" t="s">
        <v>27</v>
      </c>
      <c r="L11" t="s">
        <v>318</v>
      </c>
      <c r="M11" t="s">
        <v>564</v>
      </c>
      <c r="N11" t="s">
        <v>597</v>
      </c>
      <c r="O11" t="s">
        <v>178</v>
      </c>
      <c r="Q11" t="s">
        <v>178</v>
      </c>
      <c r="T11">
        <v>1</v>
      </c>
      <c r="U11">
        <v>1</v>
      </c>
      <c r="W11">
        <v>1</v>
      </c>
      <c r="X11">
        <v>1</v>
      </c>
      <c r="AC11" s="338" t="s">
        <v>716</v>
      </c>
      <c r="AD11" t="s">
        <v>178</v>
      </c>
      <c r="AE11" s="300" t="s">
        <v>565</v>
      </c>
      <c r="AH11" t="s">
        <v>671</v>
      </c>
    </row>
    <row r="12" spans="1:34" ht="45" x14ac:dyDescent="0.25">
      <c r="A12">
        <v>11</v>
      </c>
      <c r="B12" t="s">
        <v>46</v>
      </c>
      <c r="C12" s="299">
        <v>45.290410958904111</v>
      </c>
      <c r="D12" s="19" t="s">
        <v>7</v>
      </c>
      <c r="E12" s="19" t="s">
        <v>7</v>
      </c>
      <c r="F12">
        <v>7</v>
      </c>
      <c r="G12" t="s">
        <v>271</v>
      </c>
      <c r="H12" t="s">
        <v>6</v>
      </c>
      <c r="I12" t="s">
        <v>594</v>
      </c>
      <c r="J12" t="s">
        <v>571</v>
      </c>
      <c r="K12" t="s">
        <v>19</v>
      </c>
      <c r="L12" t="s">
        <v>318</v>
      </c>
      <c r="M12" t="s">
        <v>572</v>
      </c>
      <c r="N12" t="s">
        <v>598</v>
      </c>
      <c r="O12" t="s">
        <v>619</v>
      </c>
      <c r="Q12" t="s">
        <v>619</v>
      </c>
      <c r="T12">
        <v>1</v>
      </c>
      <c r="U12">
        <v>1</v>
      </c>
      <c r="W12">
        <v>0</v>
      </c>
      <c r="AD12" t="s">
        <v>619</v>
      </c>
      <c r="AE12" s="300" t="s">
        <v>573</v>
      </c>
      <c r="AH12" t="s">
        <v>634</v>
      </c>
    </row>
    <row r="13" spans="1:34" ht="60" hidden="1" x14ac:dyDescent="0.25">
      <c r="A13">
        <v>12</v>
      </c>
      <c r="B13" t="s">
        <v>574</v>
      </c>
      <c r="C13" s="299">
        <v>19.87123287671233</v>
      </c>
      <c r="D13" s="19" t="s">
        <v>507</v>
      </c>
      <c r="E13" s="19" t="s">
        <v>507</v>
      </c>
      <c r="F13">
        <v>7</v>
      </c>
      <c r="G13" t="s">
        <v>267</v>
      </c>
      <c r="H13" t="s">
        <v>6</v>
      </c>
      <c r="I13" t="s">
        <v>594</v>
      </c>
      <c r="J13" t="s">
        <v>616</v>
      </c>
      <c r="K13" t="s">
        <v>575</v>
      </c>
      <c r="L13" t="s">
        <v>588</v>
      </c>
      <c r="M13" t="s">
        <v>576</v>
      </c>
      <c r="N13" t="s">
        <v>599</v>
      </c>
      <c r="O13" t="s">
        <v>617</v>
      </c>
      <c r="Q13" t="s">
        <v>617</v>
      </c>
      <c r="T13">
        <v>1</v>
      </c>
      <c r="U13">
        <v>1</v>
      </c>
      <c r="V13">
        <v>1</v>
      </c>
      <c r="W13">
        <v>1</v>
      </c>
      <c r="X13">
        <v>1</v>
      </c>
      <c r="Y13">
        <v>1</v>
      </c>
      <c r="AD13" t="s">
        <v>617</v>
      </c>
      <c r="AE13" s="300" t="s">
        <v>577</v>
      </c>
      <c r="AH13" t="s">
        <v>668</v>
      </c>
    </row>
    <row r="14" spans="1:34" ht="30" hidden="1" x14ac:dyDescent="0.25">
      <c r="A14">
        <v>13</v>
      </c>
      <c r="B14" t="s">
        <v>693</v>
      </c>
      <c r="C14" s="299">
        <v>73.041095890410958</v>
      </c>
      <c r="D14" s="19" t="s">
        <v>195</v>
      </c>
      <c r="E14" s="349" t="s">
        <v>336</v>
      </c>
      <c r="F14">
        <v>7</v>
      </c>
      <c r="G14" t="s">
        <v>263</v>
      </c>
      <c r="H14" t="s">
        <v>6</v>
      </c>
      <c r="I14" t="s">
        <v>594</v>
      </c>
      <c r="J14" t="s">
        <v>614</v>
      </c>
      <c r="K14" t="s">
        <v>592</v>
      </c>
      <c r="L14" t="s">
        <v>589</v>
      </c>
      <c r="M14" t="s">
        <v>578</v>
      </c>
      <c r="N14" t="s">
        <v>600</v>
      </c>
      <c r="O14" t="s">
        <v>178</v>
      </c>
      <c r="Q14" t="s">
        <v>178</v>
      </c>
      <c r="T14">
        <v>0</v>
      </c>
      <c r="U14">
        <v>1</v>
      </c>
      <c r="W14">
        <v>1</v>
      </c>
      <c r="X14">
        <v>1</v>
      </c>
      <c r="AD14" t="s">
        <v>178</v>
      </c>
      <c r="AE14" s="300" t="s">
        <v>579</v>
      </c>
      <c r="AH14" t="s">
        <v>632</v>
      </c>
    </row>
    <row r="15" spans="1:34" hidden="1" x14ac:dyDescent="0.25">
      <c r="A15">
        <v>14</v>
      </c>
      <c r="B15" t="s">
        <v>702</v>
      </c>
      <c r="C15" s="299">
        <v>36.61917808219178</v>
      </c>
      <c r="D15" s="19" t="s">
        <v>52</v>
      </c>
      <c r="E15" s="19" t="s">
        <v>52</v>
      </c>
      <c r="F15">
        <v>8</v>
      </c>
      <c r="G15" t="s">
        <v>271</v>
      </c>
      <c r="H15" t="s">
        <v>6</v>
      </c>
      <c r="I15" t="s">
        <v>594</v>
      </c>
      <c r="J15" t="s">
        <v>616</v>
      </c>
      <c r="K15" t="s">
        <v>550</v>
      </c>
      <c r="L15" t="s">
        <v>321</v>
      </c>
      <c r="M15" t="s">
        <v>205</v>
      </c>
      <c r="N15" t="s">
        <v>601</v>
      </c>
      <c r="O15" t="s">
        <v>617</v>
      </c>
      <c r="Q15" t="s">
        <v>617</v>
      </c>
      <c r="T15">
        <v>1</v>
      </c>
      <c r="W15">
        <v>1</v>
      </c>
      <c r="X15">
        <v>1</v>
      </c>
      <c r="AD15" t="s">
        <v>617</v>
      </c>
      <c r="AE15" s="300" t="s">
        <v>580</v>
      </c>
      <c r="AH15" t="s">
        <v>631</v>
      </c>
    </row>
    <row r="16" spans="1:34" ht="75" hidden="1" x14ac:dyDescent="0.25">
      <c r="A16">
        <v>15</v>
      </c>
      <c r="B16" t="s">
        <v>581</v>
      </c>
      <c r="C16" s="299">
        <v>77.31506849315069</v>
      </c>
      <c r="D16" s="19" t="s">
        <v>195</v>
      </c>
      <c r="E16" s="349" t="s">
        <v>336</v>
      </c>
      <c r="F16">
        <v>9</v>
      </c>
      <c r="G16" t="s">
        <v>263</v>
      </c>
      <c r="H16" t="s">
        <v>6</v>
      </c>
      <c r="I16" t="s">
        <v>594</v>
      </c>
      <c r="J16" t="s">
        <v>614</v>
      </c>
      <c r="K16" t="s">
        <v>593</v>
      </c>
      <c r="L16" t="s">
        <v>589</v>
      </c>
      <c r="M16" t="s">
        <v>582</v>
      </c>
      <c r="N16" t="s">
        <v>325</v>
      </c>
      <c r="O16" t="s">
        <v>178</v>
      </c>
      <c r="Q16" t="s">
        <v>178</v>
      </c>
      <c r="T16">
        <v>0</v>
      </c>
      <c r="U16">
        <v>1</v>
      </c>
      <c r="W16">
        <v>1</v>
      </c>
      <c r="X16">
        <v>1</v>
      </c>
      <c r="Y16">
        <v>1</v>
      </c>
      <c r="AD16" t="s">
        <v>178</v>
      </c>
      <c r="AE16" s="300" t="s">
        <v>583</v>
      </c>
      <c r="AH16" t="s">
        <v>632</v>
      </c>
    </row>
    <row r="17" spans="1:34" ht="90" x14ac:dyDescent="0.25">
      <c r="A17">
        <v>16</v>
      </c>
      <c r="B17" t="s">
        <v>584</v>
      </c>
      <c r="C17" s="299">
        <v>78.180821917808217</v>
      </c>
      <c r="D17" s="19" t="s">
        <v>195</v>
      </c>
      <c r="E17" s="349" t="s">
        <v>336</v>
      </c>
      <c r="F17">
        <v>7</v>
      </c>
      <c r="G17" t="s">
        <v>255</v>
      </c>
      <c r="H17" t="s">
        <v>6</v>
      </c>
      <c r="I17" t="s">
        <v>594</v>
      </c>
      <c r="J17" t="s">
        <v>614</v>
      </c>
      <c r="K17" t="s">
        <v>27</v>
      </c>
      <c r="L17" t="s">
        <v>318</v>
      </c>
      <c r="M17" t="s">
        <v>585</v>
      </c>
      <c r="N17" t="s">
        <v>325</v>
      </c>
      <c r="O17" t="s">
        <v>178</v>
      </c>
      <c r="Q17" t="s">
        <v>178</v>
      </c>
      <c r="T17">
        <v>1</v>
      </c>
      <c r="U17">
        <v>1</v>
      </c>
      <c r="W17">
        <v>1</v>
      </c>
      <c r="X17">
        <v>1</v>
      </c>
      <c r="AD17" t="s">
        <v>178</v>
      </c>
      <c r="AE17" s="300" t="s">
        <v>586</v>
      </c>
      <c r="AH17" t="s">
        <v>633</v>
      </c>
    </row>
    <row r="18" spans="1:34" ht="30" x14ac:dyDescent="0.25">
      <c r="A18">
        <v>17</v>
      </c>
      <c r="B18" t="s">
        <v>107</v>
      </c>
      <c r="C18" s="299">
        <v>47</v>
      </c>
      <c r="D18" s="19" t="s">
        <v>7</v>
      </c>
      <c r="E18" s="19" t="s">
        <v>7</v>
      </c>
      <c r="F18">
        <v>10</v>
      </c>
      <c r="G18" t="s">
        <v>261</v>
      </c>
      <c r="H18" t="s">
        <v>6</v>
      </c>
      <c r="I18" t="s">
        <v>594</v>
      </c>
      <c r="J18" t="s">
        <v>639</v>
      </c>
      <c r="K18" t="s">
        <v>548</v>
      </c>
      <c r="L18" t="s">
        <v>318</v>
      </c>
      <c r="M18" t="s">
        <v>636</v>
      </c>
      <c r="N18" t="s">
        <v>546</v>
      </c>
      <c r="O18" t="s">
        <v>642</v>
      </c>
      <c r="Q18" t="s">
        <v>641</v>
      </c>
      <c r="T18">
        <v>0</v>
      </c>
      <c r="V18">
        <v>1</v>
      </c>
      <c r="W18">
        <v>1</v>
      </c>
      <c r="X18">
        <v>1</v>
      </c>
      <c r="AD18" t="s">
        <v>642</v>
      </c>
      <c r="AE18" s="300" t="s">
        <v>637</v>
      </c>
      <c r="AH18" t="s">
        <v>671</v>
      </c>
    </row>
    <row r="19" spans="1:34" ht="30" x14ac:dyDescent="0.25">
      <c r="A19">
        <v>18</v>
      </c>
      <c r="B19" s="301" t="s">
        <v>694</v>
      </c>
      <c r="C19" s="299">
        <v>38</v>
      </c>
      <c r="D19" s="303" t="s">
        <v>52</v>
      </c>
      <c r="E19" s="303" t="s">
        <v>52</v>
      </c>
      <c r="F19">
        <v>10</v>
      </c>
      <c r="G19" t="s">
        <v>261</v>
      </c>
      <c r="H19" t="s">
        <v>6</v>
      </c>
      <c r="I19" t="s">
        <v>594</v>
      </c>
      <c r="J19" s="302" t="s">
        <v>640</v>
      </c>
      <c r="K19" s="302" t="s">
        <v>545</v>
      </c>
      <c r="L19" t="s">
        <v>318</v>
      </c>
      <c r="M19" s="302" t="s">
        <v>638</v>
      </c>
      <c r="N19" s="302" t="s">
        <v>601</v>
      </c>
      <c r="O19" s="302" t="s">
        <v>641</v>
      </c>
      <c r="P19" s="302"/>
      <c r="Q19" t="s">
        <v>641</v>
      </c>
      <c r="R19" s="302"/>
      <c r="S19" s="302"/>
      <c r="T19">
        <v>1</v>
      </c>
      <c r="W19">
        <v>1</v>
      </c>
      <c r="X19">
        <v>1</v>
      </c>
      <c r="Y19">
        <v>1</v>
      </c>
      <c r="AD19" t="s">
        <v>641</v>
      </c>
      <c r="AE19" s="306" t="s">
        <v>669</v>
      </c>
      <c r="AH19" t="s">
        <v>632</v>
      </c>
    </row>
    <row r="20" spans="1:34" ht="30" x14ac:dyDescent="0.25">
      <c r="A20">
        <v>19</v>
      </c>
      <c r="B20" t="s">
        <v>704</v>
      </c>
      <c r="C20" s="299">
        <v>34</v>
      </c>
      <c r="D20" s="19" t="s">
        <v>52</v>
      </c>
      <c r="E20" s="19" t="s">
        <v>52</v>
      </c>
      <c r="F20">
        <v>10</v>
      </c>
      <c r="G20" t="s">
        <v>261</v>
      </c>
      <c r="H20" t="s">
        <v>6</v>
      </c>
      <c r="I20" t="s">
        <v>594</v>
      </c>
      <c r="J20" s="302" t="s">
        <v>640</v>
      </c>
      <c r="K20" s="302" t="s">
        <v>545</v>
      </c>
      <c r="L20" t="s">
        <v>318</v>
      </c>
      <c r="M20" s="302" t="s">
        <v>638</v>
      </c>
      <c r="N20" s="302" t="s">
        <v>601</v>
      </c>
      <c r="O20" t="s">
        <v>641</v>
      </c>
      <c r="Q20" t="s">
        <v>641</v>
      </c>
      <c r="R20" s="302"/>
      <c r="S20" s="302"/>
      <c r="T20">
        <v>1</v>
      </c>
      <c r="W20">
        <v>1</v>
      </c>
      <c r="X20">
        <v>1</v>
      </c>
      <c r="Y20">
        <v>1</v>
      </c>
      <c r="AD20" t="s">
        <v>641</v>
      </c>
      <c r="AE20" s="306" t="s">
        <v>669</v>
      </c>
      <c r="AH20" t="s">
        <v>632</v>
      </c>
    </row>
    <row r="21" spans="1:34" x14ac:dyDescent="0.25">
      <c r="A21">
        <v>20</v>
      </c>
      <c r="B21" t="s">
        <v>695</v>
      </c>
      <c r="C21">
        <v>59</v>
      </c>
      <c r="D21" s="19" t="s">
        <v>21</v>
      </c>
      <c r="E21" s="19" t="s">
        <v>21</v>
      </c>
      <c r="F21" s="107">
        <v>4</v>
      </c>
      <c r="G21" t="s">
        <v>261</v>
      </c>
      <c r="H21" t="s">
        <v>6</v>
      </c>
      <c r="I21" t="s">
        <v>594</v>
      </c>
      <c r="J21" t="s">
        <v>653</v>
      </c>
      <c r="K21" t="s">
        <v>50</v>
      </c>
      <c r="L21" t="s">
        <v>318</v>
      </c>
      <c r="M21" t="s">
        <v>643</v>
      </c>
      <c r="N21" t="s">
        <v>655</v>
      </c>
      <c r="O21" t="s">
        <v>656</v>
      </c>
      <c r="P21">
        <v>17</v>
      </c>
      <c r="Q21" t="s">
        <v>657</v>
      </c>
      <c r="R21">
        <v>1</v>
      </c>
      <c r="T21" s="107">
        <v>0</v>
      </c>
      <c r="W21" s="107">
        <v>1</v>
      </c>
      <c r="AB21" s="304" t="s">
        <v>644</v>
      </c>
      <c r="AD21" t="s">
        <v>656</v>
      </c>
      <c r="AE21" s="300" t="s">
        <v>661</v>
      </c>
      <c r="AH21" t="s">
        <v>670</v>
      </c>
    </row>
    <row r="22" spans="1:34" x14ac:dyDescent="0.25">
      <c r="A22">
        <v>21</v>
      </c>
      <c r="B22" t="s">
        <v>696</v>
      </c>
      <c r="C22">
        <v>37</v>
      </c>
      <c r="D22" s="19" t="s">
        <v>52</v>
      </c>
      <c r="E22" s="19" t="s">
        <v>52</v>
      </c>
      <c r="F22" s="107">
        <v>4</v>
      </c>
      <c r="G22" t="s">
        <v>261</v>
      </c>
      <c r="H22" t="s">
        <v>6</v>
      </c>
      <c r="I22" t="s">
        <v>594</v>
      </c>
      <c r="J22" t="s">
        <v>645</v>
      </c>
      <c r="K22" t="s">
        <v>50</v>
      </c>
      <c r="L22" t="s">
        <v>318</v>
      </c>
      <c r="M22" t="s">
        <v>643</v>
      </c>
      <c r="N22" t="s">
        <v>655</v>
      </c>
      <c r="O22" t="s">
        <v>656</v>
      </c>
      <c r="P22">
        <v>17</v>
      </c>
      <c r="Q22" t="s">
        <v>658</v>
      </c>
      <c r="R22">
        <v>1</v>
      </c>
      <c r="T22" s="107">
        <v>0</v>
      </c>
      <c r="W22" s="107">
        <v>1</v>
      </c>
      <c r="AB22" s="304" t="s">
        <v>646</v>
      </c>
      <c r="AD22" t="s">
        <v>656</v>
      </c>
      <c r="AE22" s="300" t="s">
        <v>661</v>
      </c>
      <c r="AH22" t="s">
        <v>670</v>
      </c>
    </row>
    <row r="23" spans="1:34" ht="16.5" customHeight="1" x14ac:dyDescent="0.25">
      <c r="A23">
        <v>22</v>
      </c>
      <c r="B23" t="s">
        <v>700</v>
      </c>
      <c r="C23">
        <v>69</v>
      </c>
      <c r="D23" s="19" t="s">
        <v>56</v>
      </c>
      <c r="E23" s="349" t="s">
        <v>336</v>
      </c>
      <c r="F23" s="107">
        <v>4</v>
      </c>
      <c r="G23" t="s">
        <v>261</v>
      </c>
      <c r="H23" t="s">
        <v>6</v>
      </c>
      <c r="I23" t="s">
        <v>594</v>
      </c>
      <c r="J23" t="s">
        <v>647</v>
      </c>
      <c r="K23" t="s">
        <v>50</v>
      </c>
      <c r="L23" t="s">
        <v>318</v>
      </c>
      <c r="M23" t="s">
        <v>643</v>
      </c>
      <c r="N23" t="s">
        <v>655</v>
      </c>
      <c r="O23" t="s">
        <v>656</v>
      </c>
      <c r="P23">
        <v>17</v>
      </c>
      <c r="Q23" s="300" t="s">
        <v>659</v>
      </c>
      <c r="R23">
        <v>1</v>
      </c>
      <c r="T23" s="107">
        <v>0</v>
      </c>
      <c r="W23" s="107">
        <v>1</v>
      </c>
      <c r="AB23" s="304" t="s">
        <v>648</v>
      </c>
      <c r="AD23" t="s">
        <v>656</v>
      </c>
      <c r="AE23" s="300" t="s">
        <v>661</v>
      </c>
      <c r="AH23" t="s">
        <v>670</v>
      </c>
    </row>
    <row r="24" spans="1:34" x14ac:dyDescent="0.25">
      <c r="A24">
        <v>23</v>
      </c>
      <c r="B24" t="s">
        <v>697</v>
      </c>
      <c r="C24">
        <v>36</v>
      </c>
      <c r="D24" s="19" t="s">
        <v>52</v>
      </c>
      <c r="E24" s="19" t="s">
        <v>52</v>
      </c>
      <c r="F24" s="107">
        <v>4</v>
      </c>
      <c r="G24" t="s">
        <v>261</v>
      </c>
      <c r="H24" t="s">
        <v>6</v>
      </c>
      <c r="I24" t="s">
        <v>594</v>
      </c>
      <c r="J24" t="s">
        <v>654</v>
      </c>
      <c r="K24" t="s">
        <v>50</v>
      </c>
      <c r="L24" t="s">
        <v>318</v>
      </c>
      <c r="M24" t="s">
        <v>643</v>
      </c>
      <c r="N24" t="s">
        <v>655</v>
      </c>
      <c r="O24" t="s">
        <v>656</v>
      </c>
      <c r="P24">
        <v>17</v>
      </c>
      <c r="Q24" t="s">
        <v>617</v>
      </c>
      <c r="R24">
        <v>3</v>
      </c>
      <c r="T24" s="107">
        <v>0</v>
      </c>
      <c r="W24" s="107">
        <v>1</v>
      </c>
      <c r="AB24" s="304" t="s">
        <v>649</v>
      </c>
      <c r="AD24" t="s">
        <v>656</v>
      </c>
      <c r="AE24" s="300" t="s">
        <v>661</v>
      </c>
      <c r="AH24" t="s">
        <v>670</v>
      </c>
    </row>
    <row r="25" spans="1:34" hidden="1" x14ac:dyDescent="0.25">
      <c r="A25">
        <v>24</v>
      </c>
      <c r="B25" t="s">
        <v>521</v>
      </c>
      <c r="C25">
        <v>74</v>
      </c>
      <c r="D25" s="19" t="s">
        <v>195</v>
      </c>
      <c r="E25" s="19" t="s">
        <v>336</v>
      </c>
      <c r="F25" s="107">
        <v>4</v>
      </c>
      <c r="G25" t="s">
        <v>261</v>
      </c>
      <c r="H25" t="s">
        <v>6</v>
      </c>
      <c r="I25" t="s">
        <v>594</v>
      </c>
      <c r="J25" t="s">
        <v>654</v>
      </c>
      <c r="K25" t="s">
        <v>557</v>
      </c>
      <c r="L25" t="s">
        <v>321</v>
      </c>
      <c r="M25" t="s">
        <v>643</v>
      </c>
      <c r="N25" t="s">
        <v>655</v>
      </c>
      <c r="O25" t="s">
        <v>656</v>
      </c>
      <c r="P25">
        <v>17</v>
      </c>
      <c r="Q25" t="s">
        <v>617</v>
      </c>
      <c r="R25">
        <v>3</v>
      </c>
      <c r="T25" s="107">
        <v>0</v>
      </c>
      <c r="W25" s="107">
        <v>1</v>
      </c>
      <c r="AB25" s="304" t="s">
        <v>650</v>
      </c>
      <c r="AD25" t="s">
        <v>656</v>
      </c>
      <c r="AE25" s="300" t="s">
        <v>661</v>
      </c>
      <c r="AH25" t="s">
        <v>670</v>
      </c>
    </row>
    <row r="26" spans="1:34" x14ac:dyDescent="0.25">
      <c r="A26">
        <v>25</v>
      </c>
      <c r="B26" t="s">
        <v>703</v>
      </c>
      <c r="C26">
        <v>46</v>
      </c>
      <c r="D26" s="19" t="s">
        <v>7</v>
      </c>
      <c r="E26" s="19" t="s">
        <v>7</v>
      </c>
      <c r="F26" s="107">
        <v>4</v>
      </c>
      <c r="G26" t="s">
        <v>261</v>
      </c>
      <c r="H26" t="s">
        <v>6</v>
      </c>
      <c r="I26" t="s">
        <v>594</v>
      </c>
      <c r="J26" t="s">
        <v>653</v>
      </c>
      <c r="K26" t="s">
        <v>50</v>
      </c>
      <c r="L26" t="s">
        <v>318</v>
      </c>
      <c r="M26" t="s">
        <v>643</v>
      </c>
      <c r="N26" t="s">
        <v>655</v>
      </c>
      <c r="O26" t="s">
        <v>656</v>
      </c>
      <c r="P26">
        <v>17</v>
      </c>
      <c r="Q26" t="s">
        <v>617</v>
      </c>
      <c r="R26">
        <v>3</v>
      </c>
      <c r="T26" s="107">
        <v>0</v>
      </c>
      <c r="W26" s="107">
        <v>1</v>
      </c>
      <c r="AB26" s="304" t="s">
        <v>650</v>
      </c>
      <c r="AD26" t="s">
        <v>656</v>
      </c>
      <c r="AE26" s="300" t="s">
        <v>661</v>
      </c>
      <c r="AH26" t="s">
        <v>670</v>
      </c>
    </row>
    <row r="27" spans="1:34" x14ac:dyDescent="0.25">
      <c r="A27">
        <v>26</v>
      </c>
      <c r="B27" t="s">
        <v>130</v>
      </c>
      <c r="C27">
        <v>57</v>
      </c>
      <c r="D27" s="19" t="s">
        <v>21</v>
      </c>
      <c r="E27" s="19" t="s">
        <v>21</v>
      </c>
      <c r="F27" s="107">
        <v>4</v>
      </c>
      <c r="G27" t="s">
        <v>261</v>
      </c>
      <c r="H27" t="s">
        <v>6</v>
      </c>
      <c r="I27" t="s">
        <v>594</v>
      </c>
      <c r="J27" t="s">
        <v>652</v>
      </c>
      <c r="K27" t="s">
        <v>50</v>
      </c>
      <c r="L27" t="s">
        <v>318</v>
      </c>
      <c r="M27" t="s">
        <v>643</v>
      </c>
      <c r="N27" t="s">
        <v>655</v>
      </c>
      <c r="O27" t="s">
        <v>656</v>
      </c>
      <c r="P27">
        <v>17</v>
      </c>
      <c r="Q27" t="s">
        <v>660</v>
      </c>
      <c r="R27">
        <v>11</v>
      </c>
      <c r="T27" s="107">
        <v>0</v>
      </c>
      <c r="W27" s="107">
        <v>1</v>
      </c>
      <c r="AB27" t="s">
        <v>651</v>
      </c>
      <c r="AD27" t="s">
        <v>656</v>
      </c>
      <c r="AE27" s="300" t="s">
        <v>661</v>
      </c>
      <c r="AH27" t="s">
        <v>670</v>
      </c>
    </row>
    <row r="28" spans="1:34" ht="45" hidden="1" x14ac:dyDescent="0.25">
      <c r="A28">
        <v>27</v>
      </c>
      <c r="B28" t="s">
        <v>680</v>
      </c>
      <c r="C28">
        <v>71</v>
      </c>
      <c r="D28" s="19" t="s">
        <v>195</v>
      </c>
      <c r="E28" s="19" t="s">
        <v>336</v>
      </c>
      <c r="F28" s="107">
        <v>11</v>
      </c>
      <c r="G28" t="s">
        <v>250</v>
      </c>
      <c r="H28" t="s">
        <v>6</v>
      </c>
      <c r="I28" t="s">
        <v>594</v>
      </c>
      <c r="J28" t="s">
        <v>681</v>
      </c>
      <c r="K28" t="s">
        <v>542</v>
      </c>
      <c r="L28" t="s">
        <v>320</v>
      </c>
      <c r="M28" s="308" t="s">
        <v>725</v>
      </c>
      <c r="N28" t="s">
        <v>325</v>
      </c>
      <c r="O28" t="s">
        <v>178</v>
      </c>
      <c r="Q28" t="s">
        <v>178</v>
      </c>
      <c r="R28">
        <v>11</v>
      </c>
      <c r="V28" s="107">
        <v>0</v>
      </c>
      <c r="W28">
        <v>1</v>
      </c>
      <c r="Y28" s="107">
        <v>1</v>
      </c>
      <c r="AB28" s="304" t="s">
        <v>682</v>
      </c>
      <c r="AC28" s="338" t="s">
        <v>682</v>
      </c>
      <c r="AD28" t="s">
        <v>178</v>
      </c>
      <c r="AE28" s="300" t="s">
        <v>683</v>
      </c>
      <c r="AH28" t="s">
        <v>671</v>
      </c>
    </row>
    <row r="29" spans="1:34" ht="105" x14ac:dyDescent="0.25">
      <c r="A29">
        <v>28</v>
      </c>
      <c r="B29" t="s">
        <v>686</v>
      </c>
      <c r="C29" s="299">
        <v>76</v>
      </c>
      <c r="D29" s="19" t="s">
        <v>195</v>
      </c>
      <c r="E29" s="19" t="s">
        <v>336</v>
      </c>
      <c r="F29" s="107">
        <v>11</v>
      </c>
      <c r="G29" t="s">
        <v>263</v>
      </c>
      <c r="H29" t="s">
        <v>6</v>
      </c>
      <c r="I29" t="s">
        <v>594</v>
      </c>
      <c r="J29" s="338" t="s">
        <v>690</v>
      </c>
      <c r="K29" s="338" t="s">
        <v>548</v>
      </c>
      <c r="L29" t="s">
        <v>318</v>
      </c>
      <c r="M29" s="338" t="s">
        <v>687</v>
      </c>
      <c r="N29" s="338" t="s">
        <v>723</v>
      </c>
      <c r="O29" s="338" t="s">
        <v>178</v>
      </c>
      <c r="P29">
        <v>2</v>
      </c>
      <c r="Q29" t="s">
        <v>178</v>
      </c>
      <c r="R29">
        <v>11</v>
      </c>
      <c r="V29" s="107">
        <v>1</v>
      </c>
      <c r="W29">
        <v>1</v>
      </c>
      <c r="AB29" s="338" t="s">
        <v>688</v>
      </c>
      <c r="AC29" s="338" t="s">
        <v>688</v>
      </c>
      <c r="AD29" t="s">
        <v>178</v>
      </c>
      <c r="AE29" s="300" t="s">
        <v>691</v>
      </c>
      <c r="AH29" t="s">
        <v>671</v>
      </c>
    </row>
    <row r="30" spans="1:34" s="427" customFormat="1" ht="45" x14ac:dyDescent="0.25">
      <c r="A30" s="427">
        <v>29</v>
      </c>
      <c r="B30" s="427" t="s">
        <v>762</v>
      </c>
      <c r="C30" s="428">
        <v>59</v>
      </c>
      <c r="D30" s="431" t="s">
        <v>21</v>
      </c>
      <c r="E30" s="431" t="s">
        <v>21</v>
      </c>
      <c r="F30" s="429">
        <v>11</v>
      </c>
      <c r="G30" s="427" t="s">
        <v>267</v>
      </c>
      <c r="H30" s="427" t="s">
        <v>6</v>
      </c>
      <c r="I30" s="427" t="s">
        <v>594</v>
      </c>
      <c r="J30" s="427" t="s">
        <v>607</v>
      </c>
      <c r="K30" s="427" t="s">
        <v>545</v>
      </c>
      <c r="L30" s="427" t="s">
        <v>318</v>
      </c>
      <c r="M30" s="427" t="s">
        <v>765</v>
      </c>
      <c r="N30" s="427" t="s">
        <v>764</v>
      </c>
      <c r="O30" s="427" t="s">
        <v>547</v>
      </c>
      <c r="P30" s="427">
        <v>4</v>
      </c>
      <c r="Q30" s="427" t="s">
        <v>642</v>
      </c>
      <c r="R30" s="427">
        <v>14</v>
      </c>
      <c r="U30" s="427">
        <v>1</v>
      </c>
      <c r="Y30" s="427">
        <v>1</v>
      </c>
      <c r="Z30" s="427">
        <v>1</v>
      </c>
      <c r="AB30" s="432" t="s">
        <v>751</v>
      </c>
      <c r="AC30" s="427" t="s">
        <v>751</v>
      </c>
      <c r="AD30" s="427" t="s">
        <v>642</v>
      </c>
      <c r="AE30" s="430" t="s">
        <v>752</v>
      </c>
      <c r="AH30" s="427" t="s">
        <v>631</v>
      </c>
    </row>
    <row r="31" spans="1:34" ht="30" x14ac:dyDescent="0.25">
      <c r="A31">
        <v>30</v>
      </c>
      <c r="B31" t="s">
        <v>763</v>
      </c>
      <c r="C31" s="299">
        <v>51</v>
      </c>
      <c r="D31" s="431" t="s">
        <v>21</v>
      </c>
      <c r="E31" s="431" t="s">
        <v>21</v>
      </c>
      <c r="F31" s="107">
        <v>11</v>
      </c>
      <c r="G31" t="s">
        <v>261</v>
      </c>
      <c r="H31" t="s">
        <v>6</v>
      </c>
      <c r="I31" t="s">
        <v>594</v>
      </c>
      <c r="J31" t="s">
        <v>755</v>
      </c>
      <c r="K31" t="s">
        <v>50</v>
      </c>
      <c r="L31" t="s">
        <v>318</v>
      </c>
      <c r="M31" t="s">
        <v>758</v>
      </c>
      <c r="N31" t="s">
        <v>758</v>
      </c>
      <c r="O31" t="s">
        <v>759</v>
      </c>
      <c r="P31">
        <v>1</v>
      </c>
      <c r="Q31" t="s">
        <v>756</v>
      </c>
      <c r="T31">
        <v>0</v>
      </c>
      <c r="U31">
        <v>1</v>
      </c>
      <c r="W31">
        <v>1</v>
      </c>
      <c r="AB31" s="338" t="s">
        <v>760</v>
      </c>
      <c r="AD31" s="308" t="s">
        <v>761</v>
      </c>
      <c r="AE31" s="300" t="s">
        <v>757</v>
      </c>
      <c r="AH31" t="s">
        <v>631</v>
      </c>
    </row>
    <row r="32" spans="1:34" ht="45" hidden="1" x14ac:dyDescent="0.25">
      <c r="A32">
        <v>31</v>
      </c>
      <c r="B32" t="s">
        <v>766</v>
      </c>
      <c r="C32" s="299">
        <v>51</v>
      </c>
      <c r="D32" s="431" t="s">
        <v>21</v>
      </c>
      <c r="E32" s="431" t="s">
        <v>21</v>
      </c>
      <c r="F32" s="107">
        <v>12</v>
      </c>
      <c r="G32" t="s">
        <v>263</v>
      </c>
      <c r="H32" t="s">
        <v>6</v>
      </c>
      <c r="I32" t="s">
        <v>594</v>
      </c>
      <c r="J32" t="s">
        <v>768</v>
      </c>
      <c r="K32" t="s">
        <v>767</v>
      </c>
      <c r="L32" t="s">
        <v>767</v>
      </c>
      <c r="M32" t="s">
        <v>770</v>
      </c>
      <c r="N32" s="427" t="s">
        <v>764</v>
      </c>
      <c r="O32" s="433" t="s">
        <v>769</v>
      </c>
      <c r="P32">
        <v>4</v>
      </c>
      <c r="Q32" s="433" t="s">
        <v>769</v>
      </c>
      <c r="T32">
        <v>1</v>
      </c>
      <c r="U32">
        <v>1</v>
      </c>
      <c r="V32">
        <v>1</v>
      </c>
      <c r="W32">
        <v>1</v>
      </c>
      <c r="AB32" s="425" t="s">
        <v>753</v>
      </c>
      <c r="AC32" s="425" t="s">
        <v>753</v>
      </c>
      <c r="AD32" s="433" t="s">
        <v>769</v>
      </c>
      <c r="AE32" s="430" t="s">
        <v>754</v>
      </c>
      <c r="AH32" t="s">
        <v>771</v>
      </c>
    </row>
    <row r="33" spans="3:31" x14ac:dyDescent="0.25">
      <c r="C33" s="299"/>
      <c r="AE33" s="426"/>
    </row>
  </sheetData>
  <autoFilter ref="A1:AH32" xr:uid="{4ED3FE81-B429-4F98-B738-2CE94AD57003}">
    <filterColumn colId="11">
      <filters>
        <filter val="DIPENDENTE"/>
      </filters>
    </filterColumn>
    <sortState xmlns:xlrd2="http://schemas.microsoft.com/office/spreadsheetml/2017/richdata2" ref="A2:AH29">
      <sortCondition ref="A1:A29"/>
    </sortState>
  </autoFilter>
  <sortState xmlns:xlrd2="http://schemas.microsoft.com/office/spreadsheetml/2017/richdata2" ref="A2:AH34">
    <sortCondition ref="F1:F34"/>
  </sortState>
  <phoneticPr fontId="39" type="noConversion"/>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A9267-BF77-4B91-8A0A-170738789E84}">
  <dimension ref="A1:C15"/>
  <sheetViews>
    <sheetView zoomScale="70" zoomScaleNormal="70" workbookViewId="0">
      <pane ySplit="1" topLeftCell="A2" activePane="bottomLeft" state="frozen"/>
      <selection pane="bottomLeft" activeCell="B12" sqref="B12"/>
    </sheetView>
  </sheetViews>
  <sheetFormatPr defaultColWidth="5.85546875" defaultRowHeight="12.75" x14ac:dyDescent="0.2"/>
  <cols>
    <col min="1" max="1" width="24.28515625" style="1" customWidth="1"/>
    <col min="2" max="2" width="120.140625" style="1" customWidth="1"/>
    <col min="3" max="3" width="55.140625" style="1" customWidth="1"/>
    <col min="4" max="16384" width="5.85546875" style="1"/>
  </cols>
  <sheetData>
    <row r="1" spans="1:3" s="104" customFormat="1" ht="15.75" thickBot="1" x14ac:dyDescent="0.3">
      <c r="A1" s="289" t="s">
        <v>338</v>
      </c>
      <c r="B1" s="290" t="s">
        <v>505</v>
      </c>
      <c r="C1" s="167" t="s">
        <v>480</v>
      </c>
    </row>
    <row r="2" spans="1:3" s="4" customFormat="1" ht="25.5" x14ac:dyDescent="0.25">
      <c r="A2" s="296" t="s">
        <v>212</v>
      </c>
      <c r="B2" s="295" t="s">
        <v>430</v>
      </c>
      <c r="C2" s="291" t="s">
        <v>479</v>
      </c>
    </row>
    <row r="3" spans="1:3" s="4" customFormat="1" ht="51" x14ac:dyDescent="0.25">
      <c r="A3" s="297" t="s">
        <v>212</v>
      </c>
      <c r="B3" s="286" t="s">
        <v>453</v>
      </c>
      <c r="C3" s="292" t="s">
        <v>478</v>
      </c>
    </row>
    <row r="4" spans="1:3" s="4" customFormat="1" ht="51" x14ac:dyDescent="0.25">
      <c r="A4" s="297" t="s">
        <v>212</v>
      </c>
      <c r="B4" s="286" t="s">
        <v>429</v>
      </c>
      <c r="C4" s="292" t="s">
        <v>477</v>
      </c>
    </row>
    <row r="5" spans="1:3" s="4" customFormat="1" ht="38.25" x14ac:dyDescent="0.25">
      <c r="A5" s="297" t="s">
        <v>212</v>
      </c>
      <c r="B5" s="286" t="s">
        <v>431</v>
      </c>
      <c r="C5" s="292" t="s">
        <v>483</v>
      </c>
    </row>
    <row r="6" spans="1:3" s="4" customFormat="1" ht="19.5" x14ac:dyDescent="0.25">
      <c r="A6" s="297" t="s">
        <v>212</v>
      </c>
      <c r="B6" s="286" t="s">
        <v>433</v>
      </c>
      <c r="C6" s="293" t="s">
        <v>465</v>
      </c>
    </row>
    <row r="7" spans="1:3" s="4" customFormat="1" ht="19.5" x14ac:dyDescent="0.25">
      <c r="A7" s="297" t="s">
        <v>212</v>
      </c>
      <c r="B7" s="286" t="s">
        <v>433</v>
      </c>
      <c r="C7" s="293" t="s">
        <v>465</v>
      </c>
    </row>
    <row r="8" spans="1:3" s="4" customFormat="1" ht="38.25" x14ac:dyDescent="0.25">
      <c r="A8" s="297" t="s">
        <v>212</v>
      </c>
      <c r="B8" s="286" t="s">
        <v>437</v>
      </c>
      <c r="C8" s="292" t="s">
        <v>476</v>
      </c>
    </row>
    <row r="9" spans="1:3" s="4" customFormat="1" ht="51" x14ac:dyDescent="0.25">
      <c r="A9" s="297" t="s">
        <v>212</v>
      </c>
      <c r="B9" s="286" t="s">
        <v>301</v>
      </c>
      <c r="C9" s="292" t="s">
        <v>462</v>
      </c>
    </row>
    <row r="10" spans="1:3" s="4" customFormat="1" ht="38.25" x14ac:dyDescent="0.25">
      <c r="A10" s="297" t="s">
        <v>212</v>
      </c>
      <c r="B10" s="286" t="s">
        <v>442</v>
      </c>
      <c r="C10" s="292" t="s">
        <v>462</v>
      </c>
    </row>
    <row r="11" spans="1:3" s="4" customFormat="1" ht="25.5" x14ac:dyDescent="0.25">
      <c r="A11" s="297" t="s">
        <v>212</v>
      </c>
      <c r="B11" s="286" t="s">
        <v>447</v>
      </c>
      <c r="C11" s="292" t="s">
        <v>478</v>
      </c>
    </row>
    <row r="12" spans="1:3" s="4" customFormat="1" ht="63.75" x14ac:dyDescent="0.25">
      <c r="A12" s="297" t="s">
        <v>212</v>
      </c>
      <c r="B12" s="286" t="s">
        <v>449</v>
      </c>
      <c r="C12" s="292" t="s">
        <v>484</v>
      </c>
    </row>
    <row r="13" spans="1:3" s="4" customFormat="1" ht="26.25" thickBot="1" x14ac:dyDescent="0.3">
      <c r="A13" s="298" t="s">
        <v>212</v>
      </c>
      <c r="B13" s="288" t="s">
        <v>450</v>
      </c>
      <c r="C13" s="294" t="s">
        <v>462</v>
      </c>
    </row>
    <row r="14" spans="1:3" s="4" customFormat="1" x14ac:dyDescent="0.25"/>
    <row r="15" spans="1:3" s="4" customFormat="1" x14ac:dyDescent="0.25"/>
  </sheetData>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20"/>
  <sheetViews>
    <sheetView zoomScale="123" zoomScaleNormal="190" workbookViewId="0">
      <selection activeCell="C27" sqref="C27"/>
    </sheetView>
  </sheetViews>
  <sheetFormatPr defaultColWidth="8.7109375" defaultRowHeight="12.75" x14ac:dyDescent="0.2"/>
  <cols>
    <col min="1" max="1" width="8.7109375" style="224"/>
    <col min="2" max="2" width="24" style="224" customWidth="1"/>
    <col min="3" max="3" width="27.42578125" style="224" customWidth="1"/>
    <col min="4" max="16384" width="8.7109375" style="224"/>
  </cols>
  <sheetData>
    <row r="2" spans="2:3" ht="18" x14ac:dyDescent="0.25">
      <c r="B2" s="313" t="s">
        <v>164</v>
      </c>
      <c r="C2" s="313" t="s">
        <v>508</v>
      </c>
    </row>
    <row r="3" spans="2:3" ht="18" x14ac:dyDescent="0.25">
      <c r="B3" s="314">
        <v>2018</v>
      </c>
      <c r="C3" s="314">
        <v>33</v>
      </c>
    </row>
    <row r="4" spans="2:3" ht="18" x14ac:dyDescent="0.25">
      <c r="B4" s="314">
        <v>2019</v>
      </c>
      <c r="C4" s="314">
        <v>33</v>
      </c>
    </row>
    <row r="5" spans="2:3" ht="18" x14ac:dyDescent="0.25">
      <c r="B5" s="314">
        <v>2020</v>
      </c>
      <c r="C5" s="314">
        <v>37</v>
      </c>
    </row>
    <row r="6" spans="2:3" ht="18" x14ac:dyDescent="0.2">
      <c r="B6" s="315">
        <v>2021</v>
      </c>
      <c r="C6" s="316">
        <v>34</v>
      </c>
    </row>
    <row r="7" spans="2:3" ht="18" x14ac:dyDescent="0.25">
      <c r="B7" s="314">
        <v>2022</v>
      </c>
      <c r="C7" s="316">
        <v>30</v>
      </c>
    </row>
    <row r="8" spans="2:3" ht="18" x14ac:dyDescent="0.25">
      <c r="B8" s="314">
        <v>2023</v>
      </c>
      <c r="C8" s="316">
        <v>31</v>
      </c>
    </row>
    <row r="9" spans="2:3" ht="18" x14ac:dyDescent="0.25">
      <c r="B9" s="314">
        <v>2024</v>
      </c>
      <c r="C9" s="316">
        <v>31</v>
      </c>
    </row>
    <row r="14" spans="2:3" ht="26.25" x14ac:dyDescent="0.2">
      <c r="B14" s="309"/>
      <c r="C14" s="310"/>
    </row>
    <row r="15" spans="2:3" ht="26.25" x14ac:dyDescent="0.2">
      <c r="B15" s="311"/>
      <c r="C15" s="312"/>
    </row>
    <row r="16" spans="2:3" ht="26.25" x14ac:dyDescent="0.2">
      <c r="B16" s="311"/>
      <c r="C16" s="312"/>
    </row>
    <row r="17" spans="2:3" ht="26.25" x14ac:dyDescent="0.2">
      <c r="B17" s="311"/>
      <c r="C17" s="312"/>
    </row>
    <row r="18" spans="2:3" ht="26.25" x14ac:dyDescent="0.2">
      <c r="B18" s="311"/>
      <c r="C18" s="312"/>
    </row>
    <row r="19" spans="2:3" ht="26.25" x14ac:dyDescent="0.2">
      <c r="B19" s="311"/>
      <c r="C19" s="312"/>
    </row>
    <row r="20" spans="2:3" ht="26.25" x14ac:dyDescent="0.2">
      <c r="B20" s="311"/>
      <c r="C20" s="312"/>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BM55"/>
  <sheetViews>
    <sheetView topLeftCell="AJ1" zoomScale="64" zoomScaleNormal="48" workbookViewId="0">
      <selection activeCell="BE23" sqref="BE23:BM26"/>
    </sheetView>
  </sheetViews>
  <sheetFormatPr defaultColWidth="8.7109375" defaultRowHeight="12.75" x14ac:dyDescent="0.2"/>
  <cols>
    <col min="1" max="1" width="8.7109375" style="31"/>
    <col min="2" max="2" width="25" style="31" customWidth="1"/>
    <col min="3" max="3" width="14" style="31" customWidth="1"/>
    <col min="4" max="4" width="12" style="31" customWidth="1"/>
    <col min="5" max="5" width="8.7109375" style="31"/>
    <col min="6" max="6" width="15.140625" style="31" customWidth="1"/>
    <col min="7" max="8" width="8.7109375" style="31"/>
    <col min="9" max="9" width="9.140625" style="31" customWidth="1"/>
    <col min="10" max="35" width="8.7109375" style="31"/>
    <col min="36" max="36" width="15.7109375" style="31" customWidth="1"/>
    <col min="37" max="42" width="8.7109375" style="31"/>
    <col min="43" max="43" width="17.140625" style="31" customWidth="1"/>
    <col min="44" max="53" width="8.7109375" style="31"/>
    <col min="54" max="55" width="18.5703125" style="31" customWidth="1"/>
    <col min="56" max="57" width="12.28515625" style="31" customWidth="1"/>
    <col min="58" max="58" width="15" style="31" customWidth="1"/>
    <col min="59" max="62" width="12.28515625" style="31" customWidth="1"/>
    <col min="63" max="16384" width="8.7109375" style="31"/>
  </cols>
  <sheetData>
    <row r="3" spans="2:62" ht="15" x14ac:dyDescent="0.2">
      <c r="B3" s="74" t="s">
        <v>159</v>
      </c>
      <c r="C3" s="72">
        <v>2021</v>
      </c>
      <c r="D3" s="72">
        <v>2022</v>
      </c>
      <c r="E3" s="72">
        <v>2023</v>
      </c>
    </row>
    <row r="4" spans="2:62" ht="18.75" x14ac:dyDescent="0.25">
      <c r="B4" s="73" t="s">
        <v>282</v>
      </c>
      <c r="C4" s="71">
        <v>23</v>
      </c>
      <c r="D4" s="71">
        <v>23</v>
      </c>
      <c r="E4" s="71">
        <v>22</v>
      </c>
      <c r="BB4" s="363" t="s">
        <v>520</v>
      </c>
      <c r="BC4" s="363"/>
      <c r="BD4" s="363"/>
      <c r="BE4" s="363"/>
      <c r="BF4" s="363"/>
      <c r="BG4" s="363"/>
      <c r="BH4" s="363"/>
      <c r="BI4" s="363"/>
      <c r="BJ4" s="363"/>
    </row>
    <row r="5" spans="2:62" ht="15" x14ac:dyDescent="0.2">
      <c r="B5" s="73" t="s">
        <v>91</v>
      </c>
      <c r="C5" s="71">
        <v>4</v>
      </c>
      <c r="D5" s="71">
        <v>0</v>
      </c>
      <c r="E5" s="71">
        <v>2</v>
      </c>
      <c r="AJ5" s="74" t="s">
        <v>159</v>
      </c>
      <c r="AK5" s="72">
        <v>2021</v>
      </c>
      <c r="AL5" s="72">
        <v>2022</v>
      </c>
      <c r="AM5" s="72">
        <v>2023</v>
      </c>
      <c r="AQ5" s="74" t="s">
        <v>159</v>
      </c>
      <c r="AR5" s="72">
        <v>2023</v>
      </c>
    </row>
    <row r="6" spans="2:62" ht="18" x14ac:dyDescent="0.2">
      <c r="B6" s="73" t="s">
        <v>281</v>
      </c>
      <c r="C6" s="71">
        <v>1</v>
      </c>
      <c r="D6" s="71">
        <v>1</v>
      </c>
      <c r="E6" s="71">
        <v>0</v>
      </c>
      <c r="AJ6" s="73" t="s">
        <v>282</v>
      </c>
      <c r="AK6" s="71">
        <v>23</v>
      </c>
      <c r="AL6" s="71">
        <v>23</v>
      </c>
      <c r="AM6" s="71">
        <v>22</v>
      </c>
      <c r="AQ6" s="73" t="s">
        <v>282</v>
      </c>
      <c r="AR6" s="71">
        <v>22</v>
      </c>
      <c r="BB6" s="206"/>
      <c r="BC6" s="207"/>
      <c r="BD6" s="360" t="s">
        <v>514</v>
      </c>
      <c r="BE6" s="360"/>
      <c r="BF6" s="360"/>
      <c r="BG6" s="360"/>
      <c r="BH6" s="360"/>
      <c r="BI6" s="360"/>
      <c r="BJ6" s="207"/>
    </row>
    <row r="7" spans="2:62" ht="18.75" thickBot="1" x14ac:dyDescent="0.25">
      <c r="B7" s="73" t="s">
        <v>280</v>
      </c>
      <c r="C7" s="71">
        <v>1</v>
      </c>
      <c r="D7" s="71">
        <v>0</v>
      </c>
      <c r="E7" s="71">
        <v>0</v>
      </c>
      <c r="AJ7" s="73" t="s">
        <v>91</v>
      </c>
      <c r="AK7" s="71">
        <v>4</v>
      </c>
      <c r="AL7" s="71">
        <v>0</v>
      </c>
      <c r="AM7" s="71">
        <v>2</v>
      </c>
      <c r="AQ7" s="73" t="s">
        <v>91</v>
      </c>
      <c r="AR7" s="71">
        <v>2</v>
      </c>
      <c r="BB7" s="208" t="s">
        <v>515</v>
      </c>
      <c r="BC7" s="208" t="s">
        <v>513</v>
      </c>
      <c r="BD7" s="209" t="s">
        <v>507</v>
      </c>
      <c r="BE7" s="209" t="s">
        <v>52</v>
      </c>
      <c r="BF7" s="209" t="s">
        <v>7</v>
      </c>
      <c r="BG7" s="209" t="s">
        <v>21</v>
      </c>
      <c r="BH7" s="209" t="s">
        <v>56</v>
      </c>
      <c r="BI7" s="209" t="s">
        <v>195</v>
      </c>
      <c r="BJ7" s="208" t="s">
        <v>518</v>
      </c>
    </row>
    <row r="8" spans="2:62" ht="18" x14ac:dyDescent="0.2">
      <c r="B8" s="73" t="s">
        <v>279</v>
      </c>
      <c r="C8" s="71">
        <v>1</v>
      </c>
      <c r="D8" s="71">
        <v>2</v>
      </c>
      <c r="E8" s="71">
        <v>5</v>
      </c>
      <c r="AJ8" s="73" t="s">
        <v>281</v>
      </c>
      <c r="AK8" s="71">
        <v>1</v>
      </c>
      <c r="AL8" s="71">
        <v>1</v>
      </c>
      <c r="AM8" s="71">
        <v>0</v>
      </c>
      <c r="AQ8" s="73"/>
      <c r="AR8" s="71"/>
      <c r="BB8" s="361" t="s">
        <v>6</v>
      </c>
      <c r="BC8" s="210" t="s">
        <v>516</v>
      </c>
      <c r="BD8" s="211">
        <v>1</v>
      </c>
      <c r="BE8" s="211">
        <v>1</v>
      </c>
      <c r="BF8" s="211">
        <v>2</v>
      </c>
      <c r="BG8" s="211">
        <v>4</v>
      </c>
      <c r="BH8" s="211">
        <v>1</v>
      </c>
      <c r="BI8" s="212">
        <v>5</v>
      </c>
      <c r="BJ8" s="213">
        <f>SUM(BD8:BI8)</f>
        <v>14</v>
      </c>
    </row>
    <row r="9" spans="2:62" ht="18.75" thickBot="1" x14ac:dyDescent="0.25">
      <c r="B9" s="73" t="s">
        <v>278</v>
      </c>
      <c r="C9" s="71">
        <v>1</v>
      </c>
      <c r="D9" s="71">
        <v>0</v>
      </c>
      <c r="E9" s="71">
        <v>0</v>
      </c>
      <c r="AJ9" s="73" t="s">
        <v>280</v>
      </c>
      <c r="AK9" s="71">
        <v>1</v>
      </c>
      <c r="AL9" s="71">
        <v>0</v>
      </c>
      <c r="AM9" s="71">
        <v>0</v>
      </c>
      <c r="AQ9" s="73"/>
      <c r="AR9" s="71"/>
      <c r="BB9" s="362"/>
      <c r="BC9" s="214" t="s">
        <v>517</v>
      </c>
      <c r="BD9" s="215"/>
      <c r="BE9" s="215"/>
      <c r="BF9" s="215">
        <v>1</v>
      </c>
      <c r="BG9" s="215">
        <v>2</v>
      </c>
      <c r="BH9" s="215"/>
      <c r="BI9" s="216"/>
      <c r="BJ9" s="217">
        <f>SUM(BD9:BI9)</f>
        <v>3</v>
      </c>
    </row>
    <row r="10" spans="2:62" ht="18.75" thickBot="1" x14ac:dyDescent="0.25">
      <c r="B10" s="73" t="s">
        <v>277</v>
      </c>
      <c r="C10" s="71">
        <v>1</v>
      </c>
      <c r="D10" s="71">
        <v>0</v>
      </c>
      <c r="E10" s="71">
        <v>0</v>
      </c>
      <c r="AJ10" s="73" t="s">
        <v>279</v>
      </c>
      <c r="AK10" s="71">
        <v>1</v>
      </c>
      <c r="AL10" s="71">
        <v>2</v>
      </c>
      <c r="AM10" s="71">
        <v>5</v>
      </c>
      <c r="AQ10" s="73" t="s">
        <v>279</v>
      </c>
      <c r="AR10" s="71">
        <v>5</v>
      </c>
      <c r="BB10" s="218" t="s">
        <v>509</v>
      </c>
      <c r="BC10" s="219"/>
      <c r="BD10" s="220">
        <v>0</v>
      </c>
      <c r="BE10" s="220">
        <v>0</v>
      </c>
      <c r="BF10" s="220">
        <v>0</v>
      </c>
      <c r="BG10" s="220">
        <v>0</v>
      </c>
      <c r="BH10" s="220">
        <v>0</v>
      </c>
      <c r="BI10" s="221">
        <v>0</v>
      </c>
      <c r="BJ10" s="222">
        <f>SUM(BD10:BI10)</f>
        <v>0</v>
      </c>
    </row>
    <row r="11" spans="2:62" ht="18.75" thickBot="1" x14ac:dyDescent="0.25">
      <c r="B11" s="73" t="s">
        <v>276</v>
      </c>
      <c r="C11" s="71">
        <v>1</v>
      </c>
      <c r="D11" s="71">
        <v>0</v>
      </c>
      <c r="E11" s="71">
        <v>0</v>
      </c>
      <c r="AJ11" s="73" t="s">
        <v>278</v>
      </c>
      <c r="AK11" s="71">
        <v>1</v>
      </c>
      <c r="AL11" s="71">
        <v>0</v>
      </c>
      <c r="AM11" s="71">
        <v>0</v>
      </c>
      <c r="AQ11" s="73"/>
      <c r="AR11" s="71"/>
      <c r="BB11" s="207"/>
      <c r="BC11" s="207"/>
      <c r="BD11" s="207"/>
      <c r="BE11" s="207"/>
      <c r="BF11" s="207"/>
      <c r="BG11" s="207"/>
      <c r="BH11" s="207"/>
      <c r="BI11" s="207"/>
      <c r="BJ11" s="223">
        <f>SUM(BJ8:BJ10)</f>
        <v>17</v>
      </c>
    </row>
    <row r="12" spans="2:62" ht="15" x14ac:dyDescent="0.2">
      <c r="B12" s="73" t="s">
        <v>275</v>
      </c>
      <c r="C12" s="71">
        <v>1</v>
      </c>
      <c r="D12" s="71">
        <v>1</v>
      </c>
      <c r="E12" s="71">
        <v>0</v>
      </c>
      <c r="AJ12" s="73" t="s">
        <v>277</v>
      </c>
      <c r="AK12" s="71">
        <v>1</v>
      </c>
      <c r="AL12" s="71">
        <v>0</v>
      </c>
      <c r="AM12" s="71">
        <v>0</v>
      </c>
      <c r="AQ12" s="73"/>
      <c r="AR12" s="71"/>
    </row>
    <row r="13" spans="2:62" ht="15" x14ac:dyDescent="0.2">
      <c r="B13" s="73" t="s">
        <v>274</v>
      </c>
      <c r="C13" s="71">
        <v>0</v>
      </c>
      <c r="D13" s="71">
        <v>1</v>
      </c>
      <c r="E13" s="71">
        <v>0</v>
      </c>
      <c r="AJ13" s="73" t="s">
        <v>276</v>
      </c>
      <c r="AK13" s="71">
        <v>1</v>
      </c>
      <c r="AL13" s="71">
        <v>0</v>
      </c>
      <c r="AM13" s="71">
        <v>0</v>
      </c>
      <c r="AQ13" s="73"/>
      <c r="AR13" s="71"/>
    </row>
    <row r="14" spans="2:62" ht="15" x14ac:dyDescent="0.2">
      <c r="B14" s="73" t="s">
        <v>273</v>
      </c>
      <c r="C14" s="71">
        <v>0</v>
      </c>
      <c r="D14" s="71">
        <v>1</v>
      </c>
      <c r="E14" s="71">
        <v>0</v>
      </c>
      <c r="AJ14" s="73" t="s">
        <v>275</v>
      </c>
      <c r="AK14" s="71">
        <v>1</v>
      </c>
      <c r="AL14" s="71">
        <v>1</v>
      </c>
      <c r="AM14" s="71">
        <v>0</v>
      </c>
      <c r="AQ14" s="73"/>
      <c r="AR14" s="71"/>
    </row>
    <row r="15" spans="2:62" ht="15" x14ac:dyDescent="0.2">
      <c r="B15" s="73" t="s">
        <v>272</v>
      </c>
      <c r="C15" s="71">
        <v>0</v>
      </c>
      <c r="D15" s="71">
        <v>1</v>
      </c>
      <c r="E15" s="71">
        <v>0</v>
      </c>
      <c r="AJ15" s="73" t="s">
        <v>274</v>
      </c>
      <c r="AK15" s="71">
        <v>0</v>
      </c>
      <c r="AL15" s="71">
        <v>1</v>
      </c>
      <c r="AM15" s="71">
        <v>0</v>
      </c>
      <c r="AQ15" s="73"/>
      <c r="AR15" s="71"/>
    </row>
    <row r="16" spans="2:62" ht="15" x14ac:dyDescent="0.2">
      <c r="B16" s="73" t="s">
        <v>283</v>
      </c>
      <c r="C16" s="71">
        <v>0</v>
      </c>
      <c r="D16" s="71">
        <v>0</v>
      </c>
      <c r="E16" s="71">
        <v>1</v>
      </c>
      <c r="AJ16" s="73" t="s">
        <v>273</v>
      </c>
      <c r="AK16" s="71">
        <v>0</v>
      </c>
      <c r="AL16" s="71">
        <v>1</v>
      </c>
      <c r="AM16" s="71">
        <v>0</v>
      </c>
      <c r="AQ16" s="73"/>
      <c r="AR16" s="71"/>
    </row>
    <row r="17" spans="2:65" ht="15" x14ac:dyDescent="0.2">
      <c r="B17" s="73" t="s">
        <v>284</v>
      </c>
      <c r="C17" s="71">
        <v>0</v>
      </c>
      <c r="D17" s="71">
        <v>0</v>
      </c>
      <c r="E17" s="71">
        <v>1</v>
      </c>
      <c r="AJ17" s="73" t="s">
        <v>272</v>
      </c>
      <c r="AK17" s="71">
        <v>0</v>
      </c>
      <c r="AL17" s="71">
        <v>1</v>
      </c>
      <c r="AM17" s="71">
        <v>0</v>
      </c>
      <c r="AQ17" s="73"/>
      <c r="AR17" s="71"/>
    </row>
    <row r="18" spans="2:65" ht="15" x14ac:dyDescent="0.2">
      <c r="B18" s="72" t="s">
        <v>194</v>
      </c>
      <c r="C18" s="72">
        <f>SUM(C4:C17)</f>
        <v>34</v>
      </c>
      <c r="D18" s="72">
        <f>SUM(D4:D17)</f>
        <v>30</v>
      </c>
      <c r="E18" s="72">
        <f>SUM(E4:E17)</f>
        <v>31</v>
      </c>
      <c r="AJ18" s="73" t="s">
        <v>283</v>
      </c>
      <c r="AK18" s="71">
        <v>0</v>
      </c>
      <c r="AL18" s="71">
        <v>0</v>
      </c>
      <c r="AM18" s="71">
        <v>1</v>
      </c>
      <c r="AQ18" s="73" t="s">
        <v>283</v>
      </c>
      <c r="AR18" s="71">
        <v>1</v>
      </c>
    </row>
    <row r="19" spans="2:65" ht="15" x14ac:dyDescent="0.2">
      <c r="AJ19" s="73" t="s">
        <v>284</v>
      </c>
      <c r="AK19" s="71">
        <v>0</v>
      </c>
      <c r="AL19" s="71">
        <v>0</v>
      </c>
      <c r="AM19" s="71">
        <v>1</v>
      </c>
      <c r="AQ19" s="73" t="s">
        <v>284</v>
      </c>
      <c r="AR19" s="71">
        <v>1</v>
      </c>
    </row>
    <row r="20" spans="2:65" ht="15" x14ac:dyDescent="0.2">
      <c r="AJ20" s="72" t="s">
        <v>194</v>
      </c>
      <c r="AK20" s="72">
        <f>SUM(AK6:AK19)</f>
        <v>34</v>
      </c>
      <c r="AL20" s="72">
        <f>SUM(AL6:AL19)</f>
        <v>30</v>
      </c>
      <c r="AM20" s="72">
        <f>SUM(AM6:AM19)</f>
        <v>31</v>
      </c>
      <c r="AQ20" s="72" t="s">
        <v>194</v>
      </c>
      <c r="AR20" s="72">
        <f>SUM(AR6:AR19)</f>
        <v>31</v>
      </c>
    </row>
    <row r="22" spans="2:65" ht="18" x14ac:dyDescent="0.2">
      <c r="BE22" s="206"/>
      <c r="BF22" s="207"/>
      <c r="BG22" s="360" t="s">
        <v>514</v>
      </c>
      <c r="BH22" s="360"/>
      <c r="BI22" s="360"/>
      <c r="BJ22" s="360"/>
      <c r="BK22" s="360"/>
      <c r="BL22" s="360"/>
      <c r="BM22" s="207"/>
    </row>
    <row r="23" spans="2:65" ht="18.75" thickBot="1" x14ac:dyDescent="0.25">
      <c r="B23" s="65" t="s">
        <v>159</v>
      </c>
      <c r="C23" s="65">
        <v>2021</v>
      </c>
      <c r="D23" s="65">
        <v>2022</v>
      </c>
      <c r="F23" s="68"/>
      <c r="G23" s="68"/>
      <c r="I23" s="68"/>
      <c r="J23" s="68"/>
      <c r="K23" s="68"/>
      <c r="L23" s="68"/>
      <c r="BE23" s="208" t="s">
        <v>515</v>
      </c>
      <c r="BF23" s="208" t="s">
        <v>513</v>
      </c>
      <c r="BG23" s="209" t="s">
        <v>507</v>
      </c>
      <c r="BH23" s="209" t="s">
        <v>52</v>
      </c>
      <c r="BI23" s="209" t="s">
        <v>7</v>
      </c>
      <c r="BJ23" s="209" t="s">
        <v>21</v>
      </c>
      <c r="BK23" s="209" t="s">
        <v>335</v>
      </c>
      <c r="BL23" s="209" t="s">
        <v>336</v>
      </c>
      <c r="BM23" s="208" t="s">
        <v>518</v>
      </c>
    </row>
    <row r="24" spans="2:65" ht="18.75" thickBot="1" x14ac:dyDescent="0.3">
      <c r="B24" s="36" t="s">
        <v>282</v>
      </c>
      <c r="C24" s="35">
        <v>23</v>
      </c>
      <c r="D24" s="35">
        <v>23</v>
      </c>
      <c r="F24" s="69"/>
      <c r="G24" s="69"/>
      <c r="I24" s="70"/>
      <c r="J24" s="69"/>
      <c r="K24" s="69"/>
      <c r="L24" s="69"/>
      <c r="AJ24" s="174"/>
      <c r="AK24" s="174">
        <v>2021</v>
      </c>
      <c r="AL24" s="174">
        <v>2022</v>
      </c>
      <c r="AM24" s="174">
        <v>2023</v>
      </c>
      <c r="AN24" s="174">
        <v>2024</v>
      </c>
      <c r="AQ24" s="203">
        <v>2024</v>
      </c>
      <c r="AR24" s="201" t="s">
        <v>6</v>
      </c>
      <c r="AS24" s="201" t="s">
        <v>509</v>
      </c>
      <c r="AT24" s="203" t="s">
        <v>194</v>
      </c>
      <c r="BE24" s="361" t="s">
        <v>6</v>
      </c>
      <c r="BF24" s="210" t="s">
        <v>516</v>
      </c>
      <c r="BG24" s="211">
        <v>1</v>
      </c>
      <c r="BH24" s="220">
        <v>6</v>
      </c>
      <c r="BI24" s="211">
        <v>3</v>
      </c>
      <c r="BJ24" s="211">
        <v>9</v>
      </c>
      <c r="BK24" s="211">
        <v>1</v>
      </c>
      <c r="BL24" s="212">
        <v>9</v>
      </c>
      <c r="BM24" s="213">
        <f>SUM(BG24:BL24)</f>
        <v>29</v>
      </c>
    </row>
    <row r="25" spans="2:65" ht="18.75" thickBot="1" x14ac:dyDescent="0.3">
      <c r="B25" s="36" t="s">
        <v>91</v>
      </c>
      <c r="C25" s="35">
        <v>4</v>
      </c>
      <c r="D25" s="35"/>
      <c r="F25" s="69"/>
      <c r="G25" s="69"/>
      <c r="I25" s="70"/>
      <c r="J25" s="69"/>
      <c r="K25" s="69"/>
      <c r="L25" s="69"/>
      <c r="AJ25" s="175" t="s">
        <v>282</v>
      </c>
      <c r="AK25" s="175">
        <v>23</v>
      </c>
      <c r="AL25" s="175">
        <v>23</v>
      </c>
      <c r="AM25" s="175">
        <v>22</v>
      </c>
      <c r="AN25" s="175">
        <v>29</v>
      </c>
      <c r="AQ25" s="202" t="s">
        <v>282</v>
      </c>
      <c r="AR25" s="200">
        <v>29</v>
      </c>
      <c r="AS25" s="200"/>
      <c r="AT25" s="175">
        <f>SUM(AR25:AS25)</f>
        <v>29</v>
      </c>
      <c r="BE25" s="362"/>
      <c r="BF25" s="214" t="s">
        <v>517</v>
      </c>
      <c r="BG25" s="215"/>
      <c r="BH25" s="220"/>
      <c r="BI25" s="215"/>
      <c r="BJ25" s="215">
        <v>2</v>
      </c>
      <c r="BK25" s="215"/>
      <c r="BL25" s="216"/>
      <c r="BM25" s="217">
        <f>SUM(BG25:BL25)</f>
        <v>2</v>
      </c>
    </row>
    <row r="26" spans="2:65" ht="18.75" thickBot="1" x14ac:dyDescent="0.3">
      <c r="B26" s="36" t="s">
        <v>281</v>
      </c>
      <c r="C26" s="35">
        <v>1</v>
      </c>
      <c r="D26" s="35">
        <v>1</v>
      </c>
      <c r="F26" s="69"/>
      <c r="G26" s="69"/>
      <c r="I26" s="70"/>
      <c r="J26" s="69"/>
      <c r="K26" s="69"/>
      <c r="L26" s="69"/>
      <c r="AJ26" s="175" t="s">
        <v>506</v>
      </c>
      <c r="AK26" s="175">
        <f>SUM(AK7:AK19)</f>
        <v>11</v>
      </c>
      <c r="AL26" s="175">
        <f>SUM(AL7:AL19)</f>
        <v>7</v>
      </c>
      <c r="AM26" s="175">
        <v>9</v>
      </c>
      <c r="AN26" s="175">
        <v>2</v>
      </c>
      <c r="AQ26" s="202" t="s">
        <v>506</v>
      </c>
      <c r="AR26" s="200">
        <v>2</v>
      </c>
      <c r="AS26" s="200"/>
      <c r="AT26" s="175">
        <v>2</v>
      </c>
      <c r="BE26" s="218" t="s">
        <v>509</v>
      </c>
      <c r="BF26" s="219"/>
      <c r="BG26" s="220">
        <f t="shared" ref="BG26:BL26" si="0">SUM(BG24:BG25)</f>
        <v>1</v>
      </c>
      <c r="BH26" s="220">
        <f t="shared" si="0"/>
        <v>6</v>
      </c>
      <c r="BI26" s="220">
        <f t="shared" si="0"/>
        <v>3</v>
      </c>
      <c r="BJ26" s="220">
        <f t="shared" si="0"/>
        <v>11</v>
      </c>
      <c r="BK26" s="220">
        <f t="shared" si="0"/>
        <v>1</v>
      </c>
      <c r="BL26" s="221">
        <f t="shared" si="0"/>
        <v>9</v>
      </c>
      <c r="BM26" s="223">
        <f>SUM(BG26:BL26)</f>
        <v>31</v>
      </c>
    </row>
    <row r="27" spans="2:65" ht="18" x14ac:dyDescent="0.25">
      <c r="B27" s="36" t="s">
        <v>280</v>
      </c>
      <c r="C27" s="35">
        <v>1</v>
      </c>
      <c r="D27" s="35"/>
      <c r="F27" s="69"/>
      <c r="G27" s="69"/>
      <c r="I27" s="70"/>
      <c r="J27" s="69"/>
      <c r="K27" s="69"/>
      <c r="L27" s="69"/>
      <c r="AJ27" s="174" t="s">
        <v>194</v>
      </c>
      <c r="AK27" s="175">
        <f>SUM(AK25:AK26)</f>
        <v>34</v>
      </c>
      <c r="AL27" s="175">
        <f>SUM(AL25:AL26)</f>
        <v>30</v>
      </c>
      <c r="AM27" s="175">
        <f>SUM(AM25:AM26)</f>
        <v>31</v>
      </c>
      <c r="AN27" s="175">
        <v>28</v>
      </c>
      <c r="AQ27" s="203"/>
      <c r="AR27" s="200"/>
      <c r="AS27" s="200"/>
      <c r="AT27" s="175">
        <f>SUM(AT25:AT26)</f>
        <v>31</v>
      </c>
      <c r="BE27" s="207"/>
      <c r="BF27" s="207"/>
      <c r="BG27" s="207"/>
      <c r="BH27" s="207"/>
      <c r="BI27" s="207"/>
      <c r="BJ27" s="207"/>
      <c r="BK27" s="207"/>
      <c r="BL27" s="207"/>
    </row>
    <row r="28" spans="2:65" ht="18" x14ac:dyDescent="0.25">
      <c r="B28" s="36" t="s">
        <v>279</v>
      </c>
      <c r="C28" s="35">
        <v>1</v>
      </c>
      <c r="D28" s="35">
        <v>2</v>
      </c>
      <c r="F28" s="69"/>
      <c r="G28" s="69"/>
      <c r="I28" s="70"/>
      <c r="J28" s="69"/>
      <c r="K28" s="69"/>
      <c r="L28" s="69"/>
    </row>
    <row r="29" spans="2:65" ht="18" x14ac:dyDescent="0.25">
      <c r="B29" s="36" t="s">
        <v>278</v>
      </c>
      <c r="C29" s="35">
        <v>1</v>
      </c>
      <c r="D29" s="35"/>
      <c r="F29" s="69"/>
      <c r="G29" s="69"/>
      <c r="I29" s="70"/>
      <c r="J29" s="69"/>
      <c r="K29" s="69"/>
      <c r="L29" s="69"/>
    </row>
    <row r="30" spans="2:65" ht="18" x14ac:dyDescent="0.25">
      <c r="B30" s="36" t="s">
        <v>277</v>
      </c>
      <c r="C30" s="35">
        <v>1</v>
      </c>
      <c r="D30" s="35"/>
      <c r="I30" s="70"/>
      <c r="J30" s="69"/>
      <c r="K30" s="69"/>
      <c r="L30" s="69"/>
    </row>
    <row r="31" spans="2:65" ht="18" x14ac:dyDescent="0.25">
      <c r="B31" s="36" t="s">
        <v>276</v>
      </c>
      <c r="C31" s="35">
        <v>1</v>
      </c>
      <c r="D31" s="35"/>
      <c r="I31" s="70"/>
      <c r="J31" s="69"/>
      <c r="K31" s="69"/>
      <c r="L31" s="69"/>
    </row>
    <row r="32" spans="2:65" ht="18" x14ac:dyDescent="0.25">
      <c r="B32" s="36" t="s">
        <v>275</v>
      </c>
      <c r="C32" s="35">
        <v>1</v>
      </c>
      <c r="D32" s="35">
        <v>1</v>
      </c>
      <c r="I32" s="70"/>
      <c r="J32" s="69"/>
      <c r="K32" s="69"/>
      <c r="L32" s="69"/>
      <c r="AI32" s="176"/>
      <c r="AJ32" s="176"/>
      <c r="AK32" s="176"/>
      <c r="AL32" s="176"/>
      <c r="AM32" s="176"/>
      <c r="AN32" s="176"/>
    </row>
    <row r="33" spans="2:59" ht="18" x14ac:dyDescent="0.25">
      <c r="B33" s="36" t="s">
        <v>274</v>
      </c>
      <c r="C33" s="35">
        <v>0</v>
      </c>
      <c r="D33" s="35">
        <v>1</v>
      </c>
      <c r="I33" s="70"/>
      <c r="J33" s="69"/>
      <c r="K33" s="69"/>
      <c r="L33" s="69"/>
      <c r="AI33" s="176"/>
      <c r="AJ33" s="176"/>
      <c r="AK33" s="176"/>
      <c r="AL33" s="176"/>
      <c r="AM33" s="176"/>
      <c r="AN33" s="176"/>
      <c r="BE33" s="334" t="s">
        <v>507</v>
      </c>
      <c r="BF33" s="334">
        <v>1</v>
      </c>
      <c r="BG33" s="335"/>
    </row>
    <row r="34" spans="2:59" ht="18" x14ac:dyDescent="0.25">
      <c r="B34" s="36" t="s">
        <v>273</v>
      </c>
      <c r="C34" s="35"/>
      <c r="D34" s="35">
        <v>1</v>
      </c>
      <c r="I34" s="70"/>
      <c r="J34" s="69"/>
      <c r="K34" s="69"/>
      <c r="L34" s="69"/>
      <c r="AI34" s="176"/>
      <c r="AJ34" s="177"/>
      <c r="AK34" s="177"/>
      <c r="AL34" s="177"/>
      <c r="AM34" s="177"/>
      <c r="AN34" s="176"/>
      <c r="BE34" s="334" t="s">
        <v>52</v>
      </c>
      <c r="BF34" s="334">
        <v>6</v>
      </c>
      <c r="BG34" s="335"/>
    </row>
    <row r="35" spans="2:59" ht="18" x14ac:dyDescent="0.25">
      <c r="B35" s="36" t="s">
        <v>272</v>
      </c>
      <c r="C35" s="35">
        <v>0</v>
      </c>
      <c r="D35" s="35">
        <v>1</v>
      </c>
      <c r="I35" s="70"/>
      <c r="J35" s="69"/>
      <c r="K35" s="69"/>
      <c r="L35" s="69"/>
      <c r="AI35" s="176"/>
      <c r="AJ35" s="177"/>
      <c r="AK35" s="177"/>
      <c r="AL35" s="177"/>
      <c r="AM35" s="177"/>
      <c r="AN35" s="176"/>
      <c r="BE35" s="334" t="s">
        <v>7</v>
      </c>
      <c r="BF35" s="334">
        <v>3</v>
      </c>
      <c r="BG35" s="335"/>
    </row>
    <row r="36" spans="2:59" ht="18" x14ac:dyDescent="0.25">
      <c r="B36" s="40" t="s">
        <v>194</v>
      </c>
      <c r="C36" s="40">
        <f>SUM(C24:C35)</f>
        <v>34</v>
      </c>
      <c r="D36" s="40">
        <f>SUM(D24:D35)</f>
        <v>30</v>
      </c>
      <c r="I36" s="69"/>
      <c r="J36" s="69"/>
      <c r="K36" s="69"/>
      <c r="L36" s="69"/>
      <c r="AI36" s="176"/>
      <c r="AJ36" s="177"/>
      <c r="AK36" s="177"/>
      <c r="AL36" s="177"/>
      <c r="AM36" s="177"/>
      <c r="AN36" s="176"/>
      <c r="BE36" s="334" t="s">
        <v>21</v>
      </c>
      <c r="BF36" s="334">
        <v>9</v>
      </c>
      <c r="BG36" s="335"/>
    </row>
    <row r="37" spans="2:59" ht="18" x14ac:dyDescent="0.2">
      <c r="AI37" s="176"/>
      <c r="AJ37" s="177"/>
      <c r="AK37" s="177"/>
      <c r="AL37" s="177"/>
      <c r="AM37" s="177"/>
      <c r="AN37" s="176"/>
      <c r="BE37" s="334" t="s">
        <v>335</v>
      </c>
      <c r="BF37" s="334">
        <v>1</v>
      </c>
      <c r="BG37" s="335"/>
    </row>
    <row r="38" spans="2:59" ht="18" x14ac:dyDescent="0.2">
      <c r="AI38" s="176"/>
      <c r="AJ38" s="176"/>
      <c r="AK38" s="176"/>
      <c r="AL38" s="176"/>
      <c r="AM38" s="176"/>
      <c r="AN38" s="176"/>
      <c r="BE38" s="334" t="s">
        <v>336</v>
      </c>
      <c r="BF38" s="334">
        <v>9</v>
      </c>
      <c r="BG38" s="335"/>
    </row>
    <row r="39" spans="2:59" x14ac:dyDescent="0.2">
      <c r="AI39" s="176"/>
      <c r="AJ39" s="176"/>
      <c r="AK39" s="176"/>
      <c r="AL39" s="176"/>
      <c r="AM39" s="176"/>
      <c r="AN39" s="176"/>
    </row>
    <row r="40" spans="2:59" ht="36" x14ac:dyDescent="0.2">
      <c r="C40" s="66" t="s">
        <v>159</v>
      </c>
      <c r="D40" s="66">
        <v>2023</v>
      </c>
      <c r="F40" s="66" t="s">
        <v>159</v>
      </c>
      <c r="G40" s="66">
        <v>2021</v>
      </c>
      <c r="H40" s="66">
        <v>2022</v>
      </c>
      <c r="I40" s="66">
        <v>2023</v>
      </c>
    </row>
    <row r="41" spans="2:59" ht="18" x14ac:dyDescent="0.25">
      <c r="C41" s="35" t="s">
        <v>282</v>
      </c>
      <c r="D41" s="35">
        <v>22</v>
      </c>
      <c r="F41" s="36" t="s">
        <v>282</v>
      </c>
      <c r="G41" s="35">
        <v>23</v>
      </c>
      <c r="H41" s="35">
        <v>23</v>
      </c>
      <c r="I41" s="35">
        <v>22</v>
      </c>
    </row>
    <row r="42" spans="2:59" ht="18" x14ac:dyDescent="0.25">
      <c r="C42" s="35" t="s">
        <v>283</v>
      </c>
      <c r="D42" s="35">
        <v>1</v>
      </c>
      <c r="F42" s="36" t="s">
        <v>91</v>
      </c>
      <c r="G42" s="35">
        <v>4</v>
      </c>
      <c r="H42" s="35">
        <v>0</v>
      </c>
      <c r="I42" s="35">
        <v>2</v>
      </c>
    </row>
    <row r="43" spans="2:59" ht="18" x14ac:dyDescent="0.25">
      <c r="C43" s="35" t="s">
        <v>91</v>
      </c>
      <c r="D43" s="35">
        <v>2</v>
      </c>
      <c r="F43" s="36" t="s">
        <v>281</v>
      </c>
      <c r="G43" s="35">
        <v>1</v>
      </c>
      <c r="H43" s="35">
        <v>1</v>
      </c>
      <c r="I43" s="35">
        <v>0</v>
      </c>
    </row>
    <row r="44" spans="2:59" ht="18" x14ac:dyDescent="0.25">
      <c r="C44" s="35" t="s">
        <v>284</v>
      </c>
      <c r="D44" s="35">
        <v>1</v>
      </c>
      <c r="F44" s="36" t="s">
        <v>280</v>
      </c>
      <c r="G44" s="35">
        <v>1</v>
      </c>
      <c r="H44" s="35">
        <v>0</v>
      </c>
      <c r="I44" s="35">
        <v>0</v>
      </c>
    </row>
    <row r="45" spans="2:59" ht="18" x14ac:dyDescent="0.25">
      <c r="C45" s="35" t="s">
        <v>279</v>
      </c>
      <c r="D45" s="35">
        <v>5</v>
      </c>
      <c r="F45" s="36" t="s">
        <v>279</v>
      </c>
      <c r="G45" s="35">
        <v>1</v>
      </c>
      <c r="H45" s="35">
        <v>2</v>
      </c>
      <c r="I45" s="35">
        <v>5</v>
      </c>
    </row>
    <row r="46" spans="2:59" ht="18" x14ac:dyDescent="0.25">
      <c r="C46" s="67" t="s">
        <v>194</v>
      </c>
      <c r="D46" s="67">
        <f>SUM(D41:D45)</f>
        <v>31</v>
      </c>
      <c r="F46" s="36" t="s">
        <v>278</v>
      </c>
      <c r="G46" s="35">
        <v>1</v>
      </c>
      <c r="H46" s="35">
        <v>0</v>
      </c>
      <c r="I46" s="35">
        <v>0</v>
      </c>
    </row>
    <row r="47" spans="2:59" ht="18" x14ac:dyDescent="0.25">
      <c r="F47" s="36" t="s">
        <v>277</v>
      </c>
      <c r="G47" s="35">
        <v>1</v>
      </c>
      <c r="H47" s="35">
        <v>0</v>
      </c>
      <c r="I47" s="35">
        <v>0</v>
      </c>
    </row>
    <row r="48" spans="2:59" ht="18" x14ac:dyDescent="0.25">
      <c r="F48" s="36" t="s">
        <v>276</v>
      </c>
      <c r="G48" s="35">
        <v>1</v>
      </c>
      <c r="H48" s="35">
        <v>0</v>
      </c>
      <c r="I48" s="35">
        <v>0</v>
      </c>
    </row>
    <row r="49" spans="6:9" ht="18" x14ac:dyDescent="0.25">
      <c r="F49" s="36" t="s">
        <v>275</v>
      </c>
      <c r="G49" s="35">
        <v>1</v>
      </c>
      <c r="H49" s="35">
        <v>1</v>
      </c>
      <c r="I49" s="35">
        <v>0</v>
      </c>
    </row>
    <row r="50" spans="6:9" ht="18" x14ac:dyDescent="0.25">
      <c r="F50" s="36" t="s">
        <v>274</v>
      </c>
      <c r="G50" s="35">
        <v>0</v>
      </c>
      <c r="H50" s="35">
        <v>1</v>
      </c>
      <c r="I50" s="35">
        <v>0</v>
      </c>
    </row>
    <row r="51" spans="6:9" ht="18" x14ac:dyDescent="0.25">
      <c r="F51" s="36" t="s">
        <v>273</v>
      </c>
      <c r="G51" s="35">
        <v>0</v>
      </c>
      <c r="H51" s="35">
        <v>1</v>
      </c>
      <c r="I51" s="35">
        <v>0</v>
      </c>
    </row>
    <row r="52" spans="6:9" ht="18" x14ac:dyDescent="0.25">
      <c r="F52" s="36" t="s">
        <v>272</v>
      </c>
      <c r="G52" s="35">
        <v>0</v>
      </c>
      <c r="H52" s="35">
        <v>1</v>
      </c>
      <c r="I52" s="35">
        <v>0</v>
      </c>
    </row>
    <row r="53" spans="6:9" ht="18" x14ac:dyDescent="0.25">
      <c r="F53" s="36" t="s">
        <v>283</v>
      </c>
      <c r="G53" s="35">
        <v>0</v>
      </c>
      <c r="H53" s="35">
        <v>0</v>
      </c>
      <c r="I53" s="35">
        <v>1</v>
      </c>
    </row>
    <row r="54" spans="6:9" ht="18" x14ac:dyDescent="0.25">
      <c r="F54" s="36" t="s">
        <v>284</v>
      </c>
      <c r="G54" s="35">
        <v>0</v>
      </c>
      <c r="H54" s="35">
        <v>0</v>
      </c>
      <c r="I54" s="35">
        <v>1</v>
      </c>
    </row>
    <row r="55" spans="6:9" ht="18" x14ac:dyDescent="0.25">
      <c r="F55" s="67" t="s">
        <v>194</v>
      </c>
      <c r="G55" s="67">
        <f>SUM(G41:G54)</f>
        <v>34</v>
      </c>
      <c r="H55" s="67">
        <f>SUM(H41:H54)</f>
        <v>30</v>
      </c>
      <c r="I55" s="67">
        <f>SUM(I41:I54)</f>
        <v>31</v>
      </c>
    </row>
  </sheetData>
  <mergeCells count="5">
    <mergeCell ref="BD6:BI6"/>
    <mergeCell ref="BB8:BB9"/>
    <mergeCell ref="BB4:BJ4"/>
    <mergeCell ref="BG22:BL22"/>
    <mergeCell ref="BE24:BE2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E15"/>
  <sheetViews>
    <sheetView tabSelected="1" workbookViewId="0">
      <selection activeCell="C12" sqref="C12"/>
    </sheetView>
  </sheetViews>
  <sheetFormatPr defaultRowHeight="15" x14ac:dyDescent="0.25"/>
  <cols>
    <col min="1" max="1" width="26.42578125" customWidth="1"/>
    <col min="3" max="3" width="10.140625" bestFit="1" customWidth="1"/>
    <col min="4" max="4" width="11.5703125" customWidth="1"/>
    <col min="5" max="5" width="9.5703125" bestFit="1" customWidth="1"/>
  </cols>
  <sheetData>
    <row r="3" spans="1:5" ht="15.75" thickBot="1" x14ac:dyDescent="0.3">
      <c r="A3" s="364" t="s">
        <v>623</v>
      </c>
      <c r="B3" s="365"/>
      <c r="C3" s="366"/>
    </row>
    <row r="4" spans="1:5" ht="45" x14ac:dyDescent="0.25">
      <c r="A4" s="179" t="s">
        <v>245</v>
      </c>
      <c r="B4" s="180" t="s">
        <v>243</v>
      </c>
      <c r="C4" s="181" t="s">
        <v>242</v>
      </c>
      <c r="D4" s="204" t="s">
        <v>510</v>
      </c>
      <c r="E4" s="204" t="s">
        <v>519</v>
      </c>
    </row>
    <row r="5" spans="1:5" x14ac:dyDescent="0.25">
      <c r="A5" s="182" t="s">
        <v>642</v>
      </c>
      <c r="B5" s="89">
        <v>6</v>
      </c>
      <c r="C5" s="185">
        <f t="shared" ref="C5:C14" si="0">B5*100/$B$15</f>
        <v>19.35483870967742</v>
      </c>
      <c r="D5">
        <v>105739</v>
      </c>
      <c r="E5" s="205">
        <f>B5*100/D5</f>
        <v>5.6743491048714288E-3</v>
      </c>
    </row>
    <row r="6" spans="1:5" x14ac:dyDescent="0.25">
      <c r="A6" s="182" t="s">
        <v>178</v>
      </c>
      <c r="B6" s="89">
        <v>9</v>
      </c>
      <c r="C6" s="185">
        <f t="shared" si="0"/>
        <v>29.032258064516128</v>
      </c>
      <c r="D6">
        <v>81965</v>
      </c>
      <c r="E6" s="205">
        <f>B6*100/D6</f>
        <v>1.0980296468004636E-2</v>
      </c>
    </row>
    <row r="7" spans="1:5" x14ac:dyDescent="0.25">
      <c r="A7" s="182" t="s">
        <v>727</v>
      </c>
      <c r="B7" s="89">
        <v>1</v>
      </c>
      <c r="C7" s="185">
        <f t="shared" si="0"/>
        <v>3.225806451612903</v>
      </c>
    </row>
    <row r="8" spans="1:5" x14ac:dyDescent="0.25">
      <c r="A8" s="182" t="s">
        <v>664</v>
      </c>
      <c r="B8" s="89">
        <v>2</v>
      </c>
      <c r="C8" s="185">
        <f t="shared" si="0"/>
        <v>6.4516129032258061</v>
      </c>
    </row>
    <row r="9" spans="1:5" x14ac:dyDescent="0.25">
      <c r="A9" s="182" t="s">
        <v>606</v>
      </c>
      <c r="B9" s="89">
        <v>1</v>
      </c>
      <c r="C9" s="185">
        <f t="shared" si="0"/>
        <v>3.225806451612903</v>
      </c>
    </row>
    <row r="10" spans="1:5" x14ac:dyDescent="0.25">
      <c r="A10" s="182" t="s">
        <v>663</v>
      </c>
      <c r="B10" s="89">
        <v>1</v>
      </c>
      <c r="C10" s="185">
        <f t="shared" si="0"/>
        <v>3.225806451612903</v>
      </c>
    </row>
    <row r="11" spans="1:5" x14ac:dyDescent="0.25">
      <c r="A11" s="182" t="s">
        <v>662</v>
      </c>
      <c r="B11" s="89">
        <v>7</v>
      </c>
      <c r="C11" s="185">
        <f t="shared" si="0"/>
        <v>22.580645161290324</v>
      </c>
    </row>
    <row r="12" spans="1:5" x14ac:dyDescent="0.25">
      <c r="A12" s="182" t="s">
        <v>772</v>
      </c>
      <c r="B12" s="89">
        <v>1</v>
      </c>
      <c r="C12" s="185">
        <f t="shared" si="0"/>
        <v>3.225806451612903</v>
      </c>
    </row>
    <row r="13" spans="1:5" ht="30" x14ac:dyDescent="0.25">
      <c r="A13" s="182" t="s">
        <v>773</v>
      </c>
      <c r="B13" s="89">
        <v>1</v>
      </c>
      <c r="C13" s="185">
        <f t="shared" si="0"/>
        <v>3.225806451612903</v>
      </c>
    </row>
    <row r="14" spans="1:5" x14ac:dyDescent="0.25">
      <c r="A14" s="182" t="s">
        <v>641</v>
      </c>
      <c r="B14" s="89">
        <v>2</v>
      </c>
      <c r="C14" s="185">
        <f t="shared" si="0"/>
        <v>6.4516129032258061</v>
      </c>
    </row>
    <row r="15" spans="1:5" x14ac:dyDescent="0.25">
      <c r="A15" s="183" t="s">
        <v>215</v>
      </c>
      <c r="B15" s="184">
        <f>SUM(B5:B14)</f>
        <v>31</v>
      </c>
      <c r="C15" s="185">
        <f>B15*100/$B$15</f>
        <v>100</v>
      </c>
    </row>
  </sheetData>
  <mergeCells count="1">
    <mergeCell ref="A3:C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3"/>
  <sheetViews>
    <sheetView topLeftCell="A28" workbookViewId="0">
      <selection activeCell="G21" sqref="G21"/>
    </sheetView>
  </sheetViews>
  <sheetFormatPr defaultRowHeight="15" x14ac:dyDescent="0.25"/>
  <cols>
    <col min="1" max="1" width="40.7109375" customWidth="1"/>
  </cols>
  <sheetData>
    <row r="1" spans="1:10" x14ac:dyDescent="0.25">
      <c r="B1" s="367" t="s">
        <v>416</v>
      </c>
      <c r="C1" s="368"/>
      <c r="D1" s="368"/>
      <c r="E1" s="368"/>
      <c r="F1" s="368"/>
      <c r="G1" s="368"/>
      <c r="H1" s="186"/>
    </row>
    <row r="2" spans="1:10" x14ac:dyDescent="0.25">
      <c r="A2" s="178" t="s">
        <v>415</v>
      </c>
      <c r="B2" s="120" t="s">
        <v>512</v>
      </c>
      <c r="C2" s="120" t="s">
        <v>52</v>
      </c>
      <c r="D2" s="120" t="s">
        <v>7</v>
      </c>
      <c r="E2" s="120" t="s">
        <v>21</v>
      </c>
      <c r="F2" s="120" t="s">
        <v>335</v>
      </c>
      <c r="G2" s="120" t="s">
        <v>336</v>
      </c>
      <c r="H2" s="120" t="s">
        <v>194</v>
      </c>
    </row>
    <row r="3" spans="1:10" x14ac:dyDescent="0.25">
      <c r="A3" s="114" t="s">
        <v>314</v>
      </c>
      <c r="B3" s="123">
        <v>1</v>
      </c>
      <c r="C3" s="123">
        <v>2</v>
      </c>
      <c r="D3" s="123">
        <v>2</v>
      </c>
      <c r="E3" s="123">
        <v>5</v>
      </c>
      <c r="F3" s="123">
        <v>2</v>
      </c>
      <c r="G3" s="123"/>
      <c r="H3" s="123">
        <f>SUM(B3:G3)</f>
        <v>12</v>
      </c>
    </row>
    <row r="4" spans="1:10" x14ac:dyDescent="0.25">
      <c r="A4" s="114" t="s">
        <v>178</v>
      </c>
      <c r="B4" s="123"/>
      <c r="C4" s="123">
        <v>2</v>
      </c>
      <c r="D4" s="123">
        <v>1</v>
      </c>
      <c r="E4" s="123">
        <v>3</v>
      </c>
      <c r="F4" s="123">
        <v>1</v>
      </c>
      <c r="G4" s="123">
        <v>2</v>
      </c>
      <c r="H4" s="123">
        <f t="shared" ref="H4:H13" si="0">SUM(B4:G4)</f>
        <v>9</v>
      </c>
    </row>
    <row r="5" spans="1:10" x14ac:dyDescent="0.25">
      <c r="A5" s="114" t="s">
        <v>315</v>
      </c>
      <c r="B5" s="123"/>
      <c r="C5" s="123">
        <v>1</v>
      </c>
      <c r="D5" s="123"/>
      <c r="E5" s="123">
        <v>1</v>
      </c>
      <c r="F5" s="123"/>
      <c r="G5" s="123">
        <v>1</v>
      </c>
      <c r="H5" s="123">
        <f t="shared" si="0"/>
        <v>3</v>
      </c>
    </row>
    <row r="6" spans="1:10" x14ac:dyDescent="0.25">
      <c r="A6" s="114" t="s">
        <v>190</v>
      </c>
      <c r="B6" s="123"/>
      <c r="C6" s="123"/>
      <c r="D6" s="123"/>
      <c r="E6" s="123"/>
      <c r="F6" s="123">
        <v>1</v>
      </c>
      <c r="G6" s="123"/>
      <c r="H6" s="123">
        <f t="shared" si="0"/>
        <v>1</v>
      </c>
    </row>
    <row r="7" spans="1:10" x14ac:dyDescent="0.25">
      <c r="A7" s="114" t="s">
        <v>180</v>
      </c>
      <c r="B7" s="123"/>
      <c r="C7" s="123"/>
      <c r="D7" s="123">
        <v>1</v>
      </c>
      <c r="E7" s="123"/>
      <c r="F7" s="123"/>
      <c r="G7" s="123"/>
      <c r="H7" s="123">
        <f t="shared" si="0"/>
        <v>1</v>
      </c>
    </row>
    <row r="8" spans="1:10" x14ac:dyDescent="0.25">
      <c r="A8" s="114" t="s">
        <v>188</v>
      </c>
      <c r="B8" s="123"/>
      <c r="C8" s="123"/>
      <c r="D8" s="123"/>
      <c r="E8" s="123">
        <v>1</v>
      </c>
      <c r="F8" s="123"/>
      <c r="G8" s="123"/>
      <c r="H8" s="123">
        <f t="shared" si="0"/>
        <v>1</v>
      </c>
    </row>
    <row r="9" spans="1:10" x14ac:dyDescent="0.25">
      <c r="A9" s="114" t="s">
        <v>181</v>
      </c>
      <c r="B9" s="123"/>
      <c r="C9" s="123"/>
      <c r="D9" s="123">
        <v>1</v>
      </c>
      <c r="E9" s="123"/>
      <c r="F9" s="123"/>
      <c r="G9" s="123"/>
      <c r="H9" s="123">
        <f t="shared" si="0"/>
        <v>1</v>
      </c>
    </row>
    <row r="10" spans="1:10" x14ac:dyDescent="0.25">
      <c r="A10" s="114" t="s">
        <v>184</v>
      </c>
      <c r="B10" s="123"/>
      <c r="C10" s="123"/>
      <c r="D10" s="123"/>
      <c r="E10" s="123">
        <v>1</v>
      </c>
      <c r="F10" s="123"/>
      <c r="G10" s="123"/>
      <c r="H10" s="123">
        <f t="shared" si="0"/>
        <v>1</v>
      </c>
    </row>
    <row r="11" spans="1:10" x14ac:dyDescent="0.25">
      <c r="A11" s="114" t="s">
        <v>177</v>
      </c>
      <c r="B11" s="123"/>
      <c r="C11" s="123"/>
      <c r="D11" s="123">
        <v>1</v>
      </c>
      <c r="E11" s="123"/>
      <c r="F11" s="123"/>
      <c r="G11" s="123"/>
      <c r="H11" s="123">
        <f t="shared" si="0"/>
        <v>1</v>
      </c>
    </row>
    <row r="12" spans="1:10" x14ac:dyDescent="0.25">
      <c r="A12" s="114" t="s">
        <v>179</v>
      </c>
      <c r="B12" s="123"/>
      <c r="C12" s="123"/>
      <c r="D12" s="123"/>
      <c r="E12" s="123"/>
      <c r="F12" s="123"/>
      <c r="G12" s="123">
        <v>1</v>
      </c>
      <c r="H12" s="123">
        <f t="shared" si="0"/>
        <v>1</v>
      </c>
    </row>
    <row r="13" spans="1:10" x14ac:dyDescent="0.25">
      <c r="A13" s="121" t="s">
        <v>194</v>
      </c>
      <c r="B13" s="123">
        <f t="shared" ref="B13:G13" si="1">SUM(B3:B12)</f>
        <v>1</v>
      </c>
      <c r="C13" s="123">
        <f t="shared" si="1"/>
        <v>5</v>
      </c>
      <c r="D13" s="123">
        <f t="shared" si="1"/>
        <v>6</v>
      </c>
      <c r="E13" s="123">
        <f t="shared" si="1"/>
        <v>11</v>
      </c>
      <c r="F13" s="123">
        <f t="shared" si="1"/>
        <v>4</v>
      </c>
      <c r="G13" s="123">
        <f t="shared" si="1"/>
        <v>4</v>
      </c>
      <c r="H13" s="123">
        <f t="shared" si="0"/>
        <v>31</v>
      </c>
      <c r="J13" s="187"/>
    </row>
  </sheetData>
  <mergeCells count="1">
    <mergeCell ref="B1:G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3"/>
  <sheetViews>
    <sheetView workbookViewId="0">
      <selection activeCell="U34" sqref="U34"/>
    </sheetView>
  </sheetViews>
  <sheetFormatPr defaultRowHeight="15" x14ac:dyDescent="0.25"/>
  <cols>
    <col min="1" max="1" width="40.7109375" customWidth="1"/>
  </cols>
  <sheetData>
    <row r="1" spans="1:10" x14ac:dyDescent="0.25">
      <c r="B1" s="367" t="s">
        <v>416</v>
      </c>
      <c r="C1" s="368"/>
      <c r="D1" s="368"/>
      <c r="E1" s="368"/>
      <c r="F1" s="368"/>
      <c r="G1" s="368"/>
      <c r="H1" s="186"/>
    </row>
    <row r="2" spans="1:10" x14ac:dyDescent="0.25">
      <c r="A2" s="178" t="s">
        <v>625</v>
      </c>
      <c r="B2" s="120" t="s">
        <v>507</v>
      </c>
      <c r="C2" s="120" t="s">
        <v>52</v>
      </c>
      <c r="D2" s="120" t="s">
        <v>7</v>
      </c>
      <c r="E2" s="120" t="s">
        <v>21</v>
      </c>
      <c r="F2" s="120" t="s">
        <v>335</v>
      </c>
      <c r="G2" s="120" t="s">
        <v>336</v>
      </c>
      <c r="H2" s="120" t="s">
        <v>194</v>
      </c>
    </row>
    <row r="3" spans="1:10" x14ac:dyDescent="0.25">
      <c r="A3" s="114" t="s">
        <v>642</v>
      </c>
      <c r="B3" s="123"/>
      <c r="C3" s="123">
        <v>1</v>
      </c>
      <c r="D3" s="123">
        <v>1</v>
      </c>
      <c r="E3" s="123">
        <v>4</v>
      </c>
      <c r="F3" s="123"/>
      <c r="G3" s="123"/>
      <c r="H3" s="123">
        <f>SUM(B3:G3)</f>
        <v>6</v>
      </c>
    </row>
    <row r="4" spans="1:10" x14ac:dyDescent="0.25">
      <c r="A4" s="114" t="s">
        <v>178</v>
      </c>
      <c r="B4" s="123"/>
      <c r="C4" s="123"/>
      <c r="D4" s="123"/>
      <c r="E4" s="123">
        <v>3</v>
      </c>
      <c r="F4" s="123"/>
      <c r="G4" s="123">
        <v>6</v>
      </c>
      <c r="H4" s="123">
        <f t="shared" ref="H4:H12" si="0">SUM(B4:G4)</f>
        <v>9</v>
      </c>
    </row>
    <row r="5" spans="1:10" x14ac:dyDescent="0.25">
      <c r="A5" s="114" t="s">
        <v>315</v>
      </c>
      <c r="B5" s="123"/>
      <c r="C5" s="123"/>
      <c r="D5" s="123"/>
      <c r="E5" s="123"/>
      <c r="F5" s="123">
        <v>1</v>
      </c>
      <c r="G5" s="123"/>
      <c r="H5" s="123">
        <f t="shared" si="0"/>
        <v>1</v>
      </c>
    </row>
    <row r="6" spans="1:10" x14ac:dyDescent="0.25">
      <c r="A6" s="114" t="s">
        <v>190</v>
      </c>
      <c r="B6" s="123">
        <v>1</v>
      </c>
      <c r="C6" s="123">
        <v>1</v>
      </c>
      <c r="D6" s="123"/>
      <c r="E6" s="123"/>
      <c r="F6" s="123"/>
      <c r="G6" s="123"/>
      <c r="H6" s="123">
        <f t="shared" si="0"/>
        <v>2</v>
      </c>
    </row>
    <row r="7" spans="1:10" x14ac:dyDescent="0.25">
      <c r="A7" s="114" t="s">
        <v>184</v>
      </c>
      <c r="B7" s="123"/>
      <c r="C7" s="123"/>
      <c r="D7" s="123">
        <v>1</v>
      </c>
      <c r="E7" s="123"/>
      <c r="F7" s="123"/>
      <c r="G7" s="123"/>
      <c r="H7" s="123">
        <f t="shared" si="0"/>
        <v>1</v>
      </c>
    </row>
    <row r="8" spans="1:10" x14ac:dyDescent="0.25">
      <c r="A8" s="114" t="s">
        <v>606</v>
      </c>
      <c r="B8" s="123"/>
      <c r="C8" s="123"/>
      <c r="D8" s="123"/>
      <c r="E8" s="123"/>
      <c r="F8" s="123"/>
      <c r="G8" s="123">
        <v>1</v>
      </c>
      <c r="H8" s="123">
        <f t="shared" si="0"/>
        <v>1</v>
      </c>
    </row>
    <row r="9" spans="1:10" x14ac:dyDescent="0.25">
      <c r="A9" s="114" t="s">
        <v>662</v>
      </c>
      <c r="B9" s="123"/>
      <c r="C9" s="123">
        <v>2</v>
      </c>
      <c r="D9" s="123">
        <v>1</v>
      </c>
      <c r="E9" s="123">
        <v>2</v>
      </c>
      <c r="F9" s="123">
        <v>1</v>
      </c>
      <c r="G9" s="123">
        <v>2</v>
      </c>
      <c r="H9" s="123">
        <v>7</v>
      </c>
    </row>
    <row r="10" spans="1:10" x14ac:dyDescent="0.25">
      <c r="A10" s="305" t="s">
        <v>772</v>
      </c>
      <c r="B10" s="123"/>
      <c r="C10" s="123"/>
      <c r="D10" s="123"/>
      <c r="E10" s="123">
        <v>1</v>
      </c>
      <c r="F10" s="123"/>
      <c r="G10" s="123"/>
      <c r="H10" s="123">
        <v>1</v>
      </c>
    </row>
    <row r="11" spans="1:10" x14ac:dyDescent="0.25">
      <c r="A11" s="305" t="s">
        <v>774</v>
      </c>
      <c r="B11" s="123"/>
      <c r="C11" s="123"/>
      <c r="D11" s="123"/>
      <c r="E11" s="123">
        <v>1</v>
      </c>
      <c r="F11" s="123"/>
      <c r="G11" s="123"/>
      <c r="H11" s="123">
        <v>1</v>
      </c>
    </row>
    <row r="12" spans="1:10" x14ac:dyDescent="0.25">
      <c r="A12" s="305" t="s">
        <v>641</v>
      </c>
      <c r="B12" s="123"/>
      <c r="C12" s="123">
        <v>2</v>
      </c>
      <c r="D12" s="123"/>
      <c r="E12" s="123"/>
      <c r="F12" s="123"/>
      <c r="G12" s="123"/>
      <c r="H12" s="123">
        <f t="shared" si="0"/>
        <v>2</v>
      </c>
    </row>
    <row r="13" spans="1:10" x14ac:dyDescent="0.25">
      <c r="A13" s="121" t="s">
        <v>194</v>
      </c>
      <c r="B13" s="123">
        <f>SUM(B3:B12)</f>
        <v>1</v>
      </c>
      <c r="C13" s="123">
        <f>SUM(C3:C12)</f>
        <v>6</v>
      </c>
      <c r="D13" s="123">
        <f>SUM(D3:D12)</f>
        <v>3</v>
      </c>
      <c r="E13" s="123">
        <f>SUM(E3:E12)</f>
        <v>11</v>
      </c>
      <c r="F13" s="123">
        <v>1</v>
      </c>
      <c r="G13" s="123">
        <v>9</v>
      </c>
      <c r="H13" s="123">
        <f>SUM(H3:H12)</f>
        <v>31</v>
      </c>
      <c r="J13" s="187"/>
    </row>
  </sheetData>
  <sortState xmlns:xlrd2="http://schemas.microsoft.com/office/spreadsheetml/2017/richdata2" ref="A1:P13">
    <sortCondition descending="1" ref="H1"/>
  </sortState>
  <mergeCells count="1">
    <mergeCell ref="B1:G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40</vt:i4>
      </vt:variant>
      <vt:variant>
        <vt:lpstr>Intervalli denominati</vt:lpstr>
      </vt:variant>
      <vt:variant>
        <vt:i4>5</vt:i4>
      </vt:variant>
    </vt:vector>
  </HeadingPairs>
  <TitlesOfParts>
    <vt:vector size="45" baseType="lpstr">
      <vt:lpstr>Inf-mort-2023 da originale</vt:lpstr>
      <vt:lpstr>Inf-mort-2023</vt:lpstr>
      <vt:lpstr>Inf_mort-2024 (2)</vt:lpstr>
      <vt:lpstr>Inf_mort-2024</vt:lpstr>
      <vt:lpstr>rep anni</vt:lpstr>
      <vt:lpstr>rep nazion clas età genere</vt:lpstr>
      <vt:lpstr>rep comparto</vt:lpstr>
      <vt:lpstr>rep vol comparto clas età16 67</vt:lpstr>
      <vt:lpstr>rep vol comparto clas età30 70</vt:lpstr>
      <vt:lpstr>rep vol comparto e rap lav</vt:lpstr>
      <vt:lpstr>rep dinamiche_comparto</vt:lpstr>
      <vt:lpstr>dinamiche 1</vt:lpstr>
      <vt:lpstr>Età 67</vt:lpstr>
      <vt:lpstr>Età 70</vt:lpstr>
      <vt:lpstr>Provincia</vt:lpstr>
      <vt:lpstr>Comparto</vt:lpstr>
      <vt:lpstr>Mesi</vt:lpstr>
      <vt:lpstr>Luogo</vt:lpstr>
      <vt:lpstr>Luogo_provincia</vt:lpstr>
      <vt:lpstr>Luogo_classe d'età</vt:lpstr>
      <vt:lpstr>Luogo_rapporto di lavoro</vt:lpstr>
      <vt:lpstr>Luogo_mese accadimento</vt:lpstr>
      <vt:lpstr>RappLav</vt:lpstr>
      <vt:lpstr>Comparto_età</vt:lpstr>
      <vt:lpstr>Comparto_rapporto di lavoro</vt:lpstr>
      <vt:lpstr>Comparto_mese</vt:lpstr>
      <vt:lpstr>DINAMICHE</vt:lpstr>
      <vt:lpstr>DINAMICHE_SINTESI ok</vt:lpstr>
      <vt:lpstr>DINAMICHE_SINTESI elab</vt:lpstr>
      <vt:lpstr>DINAMICHE_ANALISI</vt:lpstr>
      <vt:lpstr>dinamiche_luogo evento</vt:lpstr>
      <vt:lpstr>dinamiche_rapporto lavoro</vt:lpstr>
      <vt:lpstr>dinamiche_classe età</vt:lpstr>
      <vt:lpstr>dinamiche_mese</vt:lpstr>
      <vt:lpstr>PIVOT_Inf-mort-2023 </vt:lpstr>
      <vt:lpstr>PIVOT_Inf-mort-2023 (2)</vt:lpstr>
      <vt:lpstr>PIVOT_Inf-mort-2023 (3)</vt:lpstr>
      <vt:lpstr>DINAMICHE_slide altri e commerc</vt:lpstr>
      <vt:lpstr>dinamiche slide agricoltura </vt:lpstr>
      <vt:lpstr>dinamiche slide costruzioni</vt:lpstr>
      <vt:lpstr>'PIVOT_Inf-mort-2023 (3)'!_FiltroDatabase</vt:lpstr>
      <vt:lpstr>'Inf-mort-2023 da originale'!Altezza</vt:lpstr>
      <vt:lpstr>'PIVOT_Inf-mort-2023 '!Altezza</vt:lpstr>
      <vt:lpstr>'PIVOT_Inf-mort-2023 (2)'!Altezza</vt:lpstr>
      <vt:lpstr>Altezza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Mattia Roberto Nocilla</dc:creator>
  <cp:lastModifiedBy>Zanardi Francesca</cp:lastModifiedBy>
  <dcterms:created xsi:type="dcterms:W3CDTF">2015-06-05T18:19:34Z</dcterms:created>
  <dcterms:modified xsi:type="dcterms:W3CDTF">2025-01-27T14:11:17Z</dcterms:modified>
</cp:coreProperties>
</file>