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iroldini_r\AppData\Local\Microsoft\Windows\INetCache\Content.Outlook\HF1XFX7S\"/>
    </mc:Choice>
  </mc:AlternateContent>
  <xr:revisionPtr revIDLastSave="0" documentId="13_ncr:1_{E5AE9C14-17F1-47E3-B624-6461790CA40A}" xr6:coauthVersionLast="47" xr6:coauthVersionMax="47" xr10:uidLastSave="{00000000-0000-0000-0000-000000000000}"/>
  <bookViews>
    <workbookView xWindow="-108" yWindow="-108" windowWidth="23256" windowHeight="12456" xr2:uid="{38D6B01D-B1CF-4740-8D1C-E82AC140CE8B}"/>
  </bookViews>
  <sheets>
    <sheet name="Foglio1" sheetId="1" r:id="rId1"/>
  </sheets>
  <calcPr calcId="191029"/>
  <oleSize ref="A1:S3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<sst xmlns="http://schemas.openxmlformats.org/spreadsheetml/2006/main" count="72" uniqueCount="40">
  <si>
    <t>2025 - 9 mesi</t>
  </si>
  <si>
    <t>FED 
9 mesi 2025
(FLAG_HIV)</t>
  </si>
  <si>
    <t>Terapia HIV</t>
  </si>
  <si>
    <t>TOTALE</t>
  </si>
  <si>
    <t>A- Profilassi post esposizione</t>
  </si>
  <si>
    <t>B- 1^ linea</t>
  </si>
  <si>
    <t>C- 2^ linea (semplificazione o tossicità/intolleranza)</t>
  </si>
  <si>
    <t>D- Dopo fallimento virologico</t>
  </si>
  <si>
    <t>E - profilassi pre- esposizione</t>
  </si>
  <si>
    <t>N.Pz</t>
  </si>
  <si>
    <t>DDD</t>
  </si>
  <si>
    <t>Importo
totale del
farmaco
(€)</t>
  </si>
  <si>
    <t>Azienda
erogante</t>
  </si>
  <si>
    <t>PIACENZA</t>
  </si>
  <si>
    <t>PARMA</t>
  </si>
  <si>
    <t>.</t>
  </si>
  <si>
    <t>REGGIO
EMILIA</t>
  </si>
  <si>
    <t>MODENA</t>
  </si>
  <si>
    <t>BOLOGNA</t>
  </si>
  <si>
    <t>IMOLA</t>
  </si>
  <si>
    <t>ROMAGNA</t>
  </si>
  <si>
    <t>AOSPU
PARMA</t>
  </si>
  <si>
    <t>IRCCS S.
ORSOLA</t>
  </si>
  <si>
    <t>AOSPU
FERRARA</t>
  </si>
  <si>
    <t>All</t>
  </si>
  <si>
    <t>Fonte:</t>
  </si>
  <si>
    <t>FED</t>
  </si>
  <si>
    <t>Filtro:</t>
  </si>
  <si>
    <t>if mm_erog&lt;10;</t>
  </si>
  <si>
    <t>if flag_hiv='' then delete;</t>
  </si>
  <si>
    <t>Data:</t>
  </si>
  <si>
    <t>da file DETERMINANTI</t>
  </si>
  <si>
    <t>HIV</t>
  </si>
  <si>
    <t>PEP</t>
  </si>
  <si>
    <t>n. pazienti</t>
  </si>
  <si>
    <t>1 Linea ARV</t>
  </si>
  <si>
    <t>spesa</t>
  </si>
  <si>
    <t>semplificazione</t>
  </si>
  <si>
    <t>cambio terapia per fallimento virologico</t>
  </si>
  <si>
    <t>PrEP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</si>
</sst>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.5"/>
      <color rgb="FF000000"/>
      <name val="Arial"/>
      <family val="2"/>
    </font>
    <font>
      <b/>
      <sz val="12"/>
      <color rgb="FFC00000"/>
      <name val="Arial"/>
      <family val="2"/>
    </font>
    <font>
      <b/>
      <sz val="8"/>
      <color rgb="FFC00000"/>
      <name val="Arial"/>
      <family val="2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11227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ptos Narrow"/>
      <family val="2"/>
      <scheme val="minor"/>
    </font>
    <font>
      <b/>
      <i/>
      <sz val="8"/>
      <color rgb="FFFF0000"/>
      <name val="Aptos Narrow"/>
      <family val="2"/>
      <scheme val="minor"/>
    </font>
    <font>
      <b/>
      <sz val="9"/>
      <color rgb="FF000000"/>
      <name val="Arial"/>
      <family val="2"/>
    </font>
    <font>
      <b/>
      <i/>
      <sz val="14"/>
      <color rgb="FFFF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B0B7BB"/>
      </left>
      <right/>
      <top style="thin">
        <color rgb="FFB0B7BB"/>
      </top>
      <bottom/>
      <diagonal/>
    </border>
    <border>
      <left/>
      <right/>
      <top style="thin">
        <color rgb="FFB0B7BB"/>
      </top>
      <bottom/>
      <diagonal/>
    </border>
    <border>
      <left/>
      <right style="thin">
        <color rgb="FFB0B7BB"/>
      </right>
      <top style="thin">
        <color rgb="FFB0B7B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B0B7BB"/>
      </left>
      <right style="thin">
        <color rgb="FFB0B7BB"/>
      </right>
      <top/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B0B7BB"/>
      </left>
      <right style="thin">
        <color rgb="FFB0B7BB"/>
      </right>
      <top style="thin">
        <color rgb="FFB0B7BB"/>
      </top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indexed="64"/>
      </left>
      <right style="thin">
        <color rgb="FFB0B7BB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C1C1C1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3" fillId="2" borderId="0" xfId="2" applyFont="1" applyFill="1" applyAlignment="1">
      <alignment horizontal="left"/>
    </xf>
    <xf numFmtId="0" fontId="5" fillId="0" borderId="0" xfId="0" applyFont="1"/>
    <xf numFmtId="0" fontId="7" fillId="3" borderId="7" xfId="4" applyFont="1" applyFill="1" applyBorder="1" applyAlignment="1">
      <alignment horizontal="center"/>
    </xf>
    <xf numFmtId="0" fontId="7" fillId="3" borderId="7" xfId="4" applyFont="1" applyFill="1" applyBorder="1" applyAlignment="1">
      <alignment horizontal="center" wrapText="1"/>
    </xf>
    <xf numFmtId="0" fontId="4" fillId="3" borderId="1" xfId="4" applyFont="1" applyFill="1" applyBorder="1" applyAlignment="1">
      <alignment horizontal="center"/>
    </xf>
    <xf numFmtId="0" fontId="4" fillId="3" borderId="1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left" vertical="top"/>
    </xf>
    <xf numFmtId="3" fontId="8" fillId="10" borderId="8" xfId="4" applyNumberFormat="1" applyFont="1" applyFill="1" applyBorder="1"/>
    <xf numFmtId="3" fontId="8" fillId="10" borderId="8" xfId="4" applyNumberFormat="1" applyFont="1" applyFill="1" applyBorder="1" applyAlignment="1">
      <alignment horizontal="right"/>
    </xf>
    <xf numFmtId="0" fontId="7" fillId="3" borderId="9" xfId="4" applyFont="1" applyFill="1" applyBorder="1" applyAlignment="1">
      <alignment horizontal="left" vertical="top"/>
    </xf>
    <xf numFmtId="3" fontId="8" fillId="10" borderId="10" xfId="4" applyNumberFormat="1" applyFont="1" applyFill="1" applyBorder="1" applyAlignment="1">
      <alignment horizontal="right"/>
    </xf>
    <xf numFmtId="0" fontId="7" fillId="3" borderId="11" xfId="4" applyFont="1" applyFill="1" applyBorder="1" applyAlignment="1">
      <alignment horizontal="left" vertical="top"/>
    </xf>
    <xf numFmtId="3" fontId="9" fillId="10" borderId="12" xfId="4" applyNumberFormat="1" applyFont="1" applyFill="1" applyBorder="1" applyAlignment="1">
      <alignment horizontal="right"/>
    </xf>
    <xf numFmtId="3" fontId="10" fillId="10" borderId="13" xfId="4" applyNumberFormat="1" applyFont="1" applyFill="1" applyBorder="1" applyAlignment="1">
      <alignment horizontal="right"/>
    </xf>
    <xf numFmtId="0" fontId="6" fillId="0" borderId="0" xfId="0" applyFont="1"/>
    <xf numFmtId="0" fontId="11" fillId="0" borderId="0" xfId="4" applyFont="1" applyAlignment="1">
      <alignment horizontal="left" vertical="top"/>
    </xf>
    <xf numFmtId="0" fontId="12" fillId="0" borderId="0" xfId="0" applyFont="1" applyAlignment="1">
      <alignment horizontal="left"/>
    </xf>
    <xf numFmtId="14" fontId="12" fillId="0" borderId="0" xfId="0" applyNumberFormat="1" applyFont="1" applyAlignment="1">
      <alignment horizontal="left"/>
    </xf>
    <xf numFmtId="3" fontId="9" fillId="0" borderId="12" xfId="4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3" fontId="10" fillId="2" borderId="13" xfId="2" applyNumberFormat="1" applyFont="1" applyFill="1" applyBorder="1" applyAlignment="1">
      <alignment horizontal="right"/>
    </xf>
    <xf numFmtId="164" fontId="15" fillId="12" borderId="5" xfId="1" applyNumberFormat="1" applyFont="1" applyFill="1" applyBorder="1"/>
    <xf numFmtId="0" fontId="14" fillId="11" borderId="14" xfId="0" applyFont="1" applyFill="1" applyBorder="1" applyAlignment="1">
      <alignment horizontal="left" vertical="center"/>
    </xf>
    <xf numFmtId="0" fontId="14" fillId="11" borderId="15" xfId="0" applyFont="1" applyFill="1" applyBorder="1" applyAlignment="1">
      <alignment horizontal="left" vertical="center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0" fontId="4" fillId="4" borderId="2" xfId="4" applyFont="1" applyFill="1" applyBorder="1" applyAlignment="1">
      <alignment horizontal="center"/>
    </xf>
    <xf numFmtId="0" fontId="4" fillId="4" borderId="3" xfId="4" applyFont="1" applyFill="1" applyBorder="1" applyAlignment="1">
      <alignment horizontal="center"/>
    </xf>
    <xf numFmtId="0" fontId="4" fillId="4" borderId="4" xfId="4" applyFont="1" applyFill="1" applyBorder="1" applyAlignment="1">
      <alignment horizontal="center"/>
    </xf>
    <xf numFmtId="0" fontId="4" fillId="4" borderId="1" xfId="5" applyFont="1" applyFill="1" applyBorder="1" applyAlignment="1">
      <alignment horizontal="center"/>
    </xf>
    <xf numFmtId="0" fontId="4" fillId="4" borderId="6" xfId="5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3" fontId="0" fillId="0" borderId="5" xfId="0" applyNumberFormat="1" applyBorder="1"/>
    <xf numFmtId="9" fontId="0" fillId="0" borderId="5" xfId="1" applyFont="1" applyBorder="1"/>
    <xf numFmtId="3" fontId="0" fillId="0" borderId="0" xfId="0" applyNumberFormat="1"/>
  </cellXfs>
  <cellStyles count="6">
    <cellStyle name="Normale" xfId="0" builtinId="0"/>
    <cellStyle name="Normale_2025 DDD N.Pz" xfId="4" xr:uid="{34AAF863-2128-44E3-BB45-7099B435A155}"/>
    <cellStyle name="Normale_2025 DDD N.Pz_1" xfId="5" xr:uid="{B67E76A6-A1AF-4D62-B252-DC8A0DB0DABB}"/>
    <cellStyle name="Normale_Foglio1_1" xfId="2" xr:uid="{89C61CEF-2C9A-49CF-97C9-70A221E01BB2}"/>
    <cellStyle name="Normale_Foglio1_2" xfId="3" xr:uid="{6EC2EABA-E70B-4E1D-87E2-A1B31C104A56}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n. pazienti, n. 22.911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Foglio1!$C$23</c:f>
              <c:strCache>
                <c:ptCount val="1"/>
                <c:pt idx="0">
                  <c:v>n. pazienti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923D-41F0-BC4E-AE32F67857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23D-41F0-BC4E-AE32F67857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923D-41F0-BC4E-AE32F67857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23D-41F0-BC4E-AE32F67857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923D-41F0-BC4E-AE32F6785743}"/>
              </c:ext>
            </c:extLst>
          </c:dPt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3D-41F0-BC4E-AE32F678574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048920C-68E1-4700-8607-6108F37B399C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23D-41F0-BC4E-AE32F67857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1010981-B943-4733-9723-0911B165EB51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923D-41F0-BC4E-AE32F67857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745EEAC-FA09-4CA1-BE40-6914F188CB7E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23D-41F0-BC4E-AE32F67857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315F205-A7C7-4513-B5E2-8551457FBFCC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923D-41F0-BC4E-AE32F678574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Foglio1!$B$24:$B$28</c:f>
              <c:strCache>
                <c:ptCount val="5"/>
                <c:pt idx="0">
                  <c:v>PEP</c:v>
                </c:pt>
                <c:pt idx="1">
                  <c:v>1 Linea ARV</c:v>
                </c:pt>
                <c:pt idx="2">
                  <c:v>semplificazione</c:v>
                </c:pt>
                <c:pt idx="3">
                  <c:v>cambio terapia per fallimento virologico</c:v>
                </c:pt>
                <c:pt idx="4">
                  <c:v>PrEP</c:v>
                </c:pt>
              </c:strCache>
            </c:strRef>
          </c:cat>
          <c:val>
            <c:numRef>
              <c:f>Foglio1!$C$24:$C$28</c:f>
              <c:numCache>
                <c:formatCode>0%</c:formatCode>
                <c:ptCount val="5"/>
                <c:pt idx="0">
                  <c:v>2.0121339094757978E-2</c:v>
                </c:pt>
                <c:pt idx="1">
                  <c:v>0.15861376631312471</c:v>
                </c:pt>
                <c:pt idx="2">
                  <c:v>0.60529876478547417</c:v>
                </c:pt>
                <c:pt idx="3">
                  <c:v>5.8574483872375717E-2</c:v>
                </c:pt>
                <c:pt idx="4">
                  <c:v>0.15739164593426738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D-41F0-BC4E-AE32F6785743}"/>
            </c:ext>
          </c:extLst>
        </c:ser>
        <c:ser>
          <c:idx val="1"/>
          <c:order val="1"/>
          <c:tx>
            <c:strRef>
              <c:f>Foglio1!$D$23</c:f>
              <c:strCache>
                <c:ptCount val="1"/>
                <c:pt idx="0">
                  <c:v>spesa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Foglio1!$B$24:$B$28</c:f>
              <c:strCache>
                <c:ptCount val="5"/>
                <c:pt idx="0">
                  <c:v>PEP</c:v>
                </c:pt>
                <c:pt idx="1">
                  <c:v>1 Linea ARV</c:v>
                </c:pt>
                <c:pt idx="2">
                  <c:v>semplificazione</c:v>
                </c:pt>
                <c:pt idx="3">
                  <c:v>cambio terapia per fallimento virologico</c:v>
                </c:pt>
                <c:pt idx="4">
                  <c:v>PrEP</c:v>
                </c:pt>
              </c:strCache>
            </c:strRef>
          </c:cat>
          <c:val>
            <c:numRef>
              <c:f>Foglio1!$D$24:$D$28</c:f>
              <c:numCache>
                <c:formatCode>#,##0</c:formatCode>
                <c:ptCount val="5"/>
                <c:pt idx="0">
                  <c:v>216704</c:v>
                </c:pt>
                <c:pt idx="1">
                  <c:v>9246997</c:v>
                </c:pt>
                <c:pt idx="2">
                  <c:v>31785985</c:v>
                </c:pt>
                <c:pt idx="3">
                  <c:v>4607858</c:v>
                </c:pt>
                <c:pt idx="4">
                  <c:v>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3D-41F0-BC4E-AE32F6785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57171205577734341"/>
          <c:w val="0.41258229196488028"/>
          <c:h val="0.38610719898649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590550</xdr:colOff>
      <xdr:row>19</xdr:row>
      <xdr:rowOff>25400</xdr:rowOff>
    </xdr:from>
    <xdr:to>
      <xdr:col>17</xdr:col>
      <xdr:colOff>393700</xdr:colOff>
      <xdr:row>22</xdr:row>
      <xdr:rowOff>25400</xdr:rowOff>
    </xdr:to>
    <xdr:sp macro="" textlink="">
      <xdr:nvSpPr>
        <xdr:cNvPr id="2" name="Freccia a destra 1">
          <a:extLst>
            <a:ext uri="{FF2B5EF4-FFF2-40B4-BE49-F238E27FC236}">
              <a16:creationId xmlns:a16="http://schemas.microsoft.com/office/drawing/2014/main" id="{7542A3A7-48D3-ADA4-2FC2-2067D2531E0D}"/>
            </a:ext>
          </a:extLst>
        </xdr:cNvPr>
        <xdr:cNvSpPr/>
      </xdr:nvSpPr>
      <xdr:spPr>
        <a:xfrm>
          <a:off x="9734550" y="3086100"/>
          <a:ext cx="1022350" cy="552450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5</xdr:col>
      <xdr:colOff>93784</xdr:colOff>
      <xdr:row>21</xdr:row>
      <xdr:rowOff>29307</xdr:rowOff>
    </xdr:from>
    <xdr:to>
      <xdr:col>16</xdr:col>
      <xdr:colOff>70337</xdr:colOff>
      <xdr:row>36</xdr:row>
      <xdr:rowOff>64476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27288D3-BEA2-06EF-A7CE-2362CDAAE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6AC62-499C-4ECD-81E3-DA86628A0145}">
  <dimension ref="A1:S29"/>
  <sheetViews>
    <sheetView tabSelected="1" topLeftCell="A22" zoomScale="130" zoomScaleNormal="130" workbookViewId="0">
      <selection activeCell="D33" sqref="D33"/>
    </sheetView>
  </sheetViews>
  <sheetFormatPr defaultRowHeight="14.4" x14ac:dyDescent="0.3"/>
  <cols>
    <col min="4" max="4" width="12.6640625" bestFit="1" customWidth="1"/>
  </cols>
  <sheetData>
    <row r="1" spans="1:19" ht="15.6" x14ac:dyDescent="0.3">
      <c r="A1" s="1" t="s">
        <v>0</v>
      </c>
    </row>
    <row r="2" spans="1:19" s="2" customFormat="1" ht="10.8" x14ac:dyDescent="0.25">
      <c r="A2" s="25" t="s">
        <v>1</v>
      </c>
      <c r="B2" s="27" t="s">
        <v>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  <c r="Q2" s="30" t="s">
        <v>3</v>
      </c>
      <c r="R2" s="30"/>
      <c r="S2" s="30"/>
    </row>
    <row r="3" spans="1:19" s="2" customFormat="1" ht="10.8" x14ac:dyDescent="0.25">
      <c r="A3" s="26"/>
      <c r="B3" s="32" t="s">
        <v>4</v>
      </c>
      <c r="C3" s="32"/>
      <c r="D3" s="32"/>
      <c r="E3" s="33" t="s">
        <v>5</v>
      </c>
      <c r="F3" s="33"/>
      <c r="G3" s="33"/>
      <c r="H3" s="34" t="s">
        <v>6</v>
      </c>
      <c r="I3" s="34"/>
      <c r="J3" s="34"/>
      <c r="K3" s="35" t="s">
        <v>7</v>
      </c>
      <c r="L3" s="35"/>
      <c r="M3" s="35"/>
      <c r="N3" s="36" t="s">
        <v>8</v>
      </c>
      <c r="O3" s="36"/>
      <c r="P3" s="36"/>
      <c r="Q3" s="31"/>
      <c r="R3" s="30"/>
      <c r="S3" s="30"/>
    </row>
    <row r="4" spans="1:19" s="2" customFormat="1" ht="41.4" x14ac:dyDescent="0.25">
      <c r="A4" s="26"/>
      <c r="B4" s="3" t="s">
        <v>9</v>
      </c>
      <c r="C4" s="3" t="s">
        <v>10</v>
      </c>
      <c r="D4" s="4" t="s">
        <v>11</v>
      </c>
      <c r="E4" s="3" t="s">
        <v>9</v>
      </c>
      <c r="F4" s="3" t="s">
        <v>10</v>
      </c>
      <c r="G4" s="4" t="s">
        <v>11</v>
      </c>
      <c r="H4" s="3" t="s">
        <v>9</v>
      </c>
      <c r="I4" s="3" t="s">
        <v>10</v>
      </c>
      <c r="J4" s="4" t="s">
        <v>11</v>
      </c>
      <c r="K4" s="3" t="s">
        <v>9</v>
      </c>
      <c r="L4" s="3" t="s">
        <v>10</v>
      </c>
      <c r="M4" s="4" t="s">
        <v>11</v>
      </c>
      <c r="N4" s="3" t="s">
        <v>9</v>
      </c>
      <c r="O4" s="3" t="s">
        <v>10</v>
      </c>
      <c r="P4" s="4" t="s">
        <v>11</v>
      </c>
      <c r="Q4" s="5" t="s">
        <v>9</v>
      </c>
      <c r="R4" s="5" t="s">
        <v>10</v>
      </c>
      <c r="S4" s="6" t="s">
        <v>11</v>
      </c>
    </row>
    <row r="5" spans="1:19" s="2" customFormat="1" ht="10.8" x14ac:dyDescent="0.25">
      <c r="A5" s="7" t="s">
        <v>12</v>
      </c>
    </row>
    <row r="6" spans="1:19" s="2" customFormat="1" ht="10.8" x14ac:dyDescent="0.25">
      <c r="A6" s="7" t="s">
        <v>13</v>
      </c>
      <c r="B6" s="8">
        <v>24</v>
      </c>
      <c r="C6" s="8">
        <v>1449</v>
      </c>
      <c r="D6" s="8">
        <v>8647</v>
      </c>
      <c r="E6" s="8">
        <v>142</v>
      </c>
      <c r="F6" s="8">
        <v>26490</v>
      </c>
      <c r="G6" s="8">
        <v>453038</v>
      </c>
      <c r="H6" s="8">
        <v>526</v>
      </c>
      <c r="I6" s="8">
        <v>140747</v>
      </c>
      <c r="J6" s="8">
        <v>2117919</v>
      </c>
      <c r="K6" s="8">
        <v>26</v>
      </c>
      <c r="L6" s="8">
        <v>6870</v>
      </c>
      <c r="M6" s="8">
        <v>113844</v>
      </c>
      <c r="N6" s="8">
        <v>53</v>
      </c>
      <c r="O6" s="8">
        <v>6120</v>
      </c>
      <c r="P6" s="8">
        <v>5362</v>
      </c>
      <c r="Q6" s="8">
        <v>771</v>
      </c>
      <c r="R6" s="8">
        <v>181677</v>
      </c>
      <c r="S6" s="8">
        <v>2698811</v>
      </c>
    </row>
    <row r="7" spans="1:19" s="2" customFormat="1" ht="10.8" x14ac:dyDescent="0.25">
      <c r="A7" s="7" t="s">
        <v>14</v>
      </c>
      <c r="B7" s="9" t="s">
        <v>15</v>
      </c>
      <c r="C7" s="9" t="s">
        <v>15</v>
      </c>
      <c r="D7" s="9" t="s">
        <v>15</v>
      </c>
      <c r="E7" s="9" t="s">
        <v>15</v>
      </c>
      <c r="F7" s="9" t="s">
        <v>15</v>
      </c>
      <c r="G7" s="9" t="s">
        <v>15</v>
      </c>
      <c r="H7" s="9" t="s">
        <v>15</v>
      </c>
      <c r="I7" s="9" t="s">
        <v>15</v>
      </c>
      <c r="J7" s="9" t="s">
        <v>15</v>
      </c>
      <c r="K7" s="9" t="s">
        <v>15</v>
      </c>
      <c r="L7" s="9" t="s">
        <v>15</v>
      </c>
      <c r="M7" s="9" t="s">
        <v>15</v>
      </c>
      <c r="N7" s="9">
        <v>229</v>
      </c>
      <c r="O7" s="9">
        <v>14490</v>
      </c>
      <c r="P7" s="9">
        <v>10453</v>
      </c>
      <c r="Q7" s="9">
        <v>229</v>
      </c>
      <c r="R7" s="9">
        <v>14490</v>
      </c>
      <c r="S7" s="9">
        <v>10453</v>
      </c>
    </row>
    <row r="8" spans="1:19" s="2" customFormat="1" ht="10.8" x14ac:dyDescent="0.25">
      <c r="A8" s="7" t="s">
        <v>16</v>
      </c>
      <c r="B8" s="9">
        <v>30</v>
      </c>
      <c r="C8" s="9">
        <v>2698</v>
      </c>
      <c r="D8" s="9">
        <v>5948</v>
      </c>
      <c r="E8" s="9">
        <v>423</v>
      </c>
      <c r="F8" s="9">
        <v>348860</v>
      </c>
      <c r="G8" s="9">
        <v>1641447</v>
      </c>
      <c r="H8" s="9">
        <v>511</v>
      </c>
      <c r="I8" s="9">
        <v>537118</v>
      </c>
      <c r="J8" s="9">
        <v>2026432</v>
      </c>
      <c r="K8" s="9">
        <v>111</v>
      </c>
      <c r="L8" s="9">
        <v>108103</v>
      </c>
      <c r="M8" s="9">
        <v>504393</v>
      </c>
      <c r="N8" s="9">
        <v>139</v>
      </c>
      <c r="O8" s="9">
        <v>25103</v>
      </c>
      <c r="P8" s="9">
        <v>23005</v>
      </c>
      <c r="Q8" s="9">
        <v>1214</v>
      </c>
      <c r="R8" s="9">
        <v>1021881</v>
      </c>
      <c r="S8" s="9">
        <v>4201226</v>
      </c>
    </row>
    <row r="9" spans="1:19" s="2" customFormat="1" ht="10.8" x14ac:dyDescent="0.25">
      <c r="A9" s="7" t="s">
        <v>17</v>
      </c>
      <c r="B9" s="9">
        <v>89</v>
      </c>
      <c r="C9" s="9">
        <v>5790</v>
      </c>
      <c r="D9" s="9">
        <v>47578</v>
      </c>
      <c r="E9" s="9">
        <v>694</v>
      </c>
      <c r="F9" s="9">
        <v>88322</v>
      </c>
      <c r="G9" s="9">
        <v>1525077</v>
      </c>
      <c r="H9" s="9">
        <v>2537</v>
      </c>
      <c r="I9" s="9">
        <v>329746</v>
      </c>
      <c r="J9" s="9">
        <v>4983137</v>
      </c>
      <c r="K9" s="9">
        <v>204</v>
      </c>
      <c r="L9" s="9">
        <v>36902</v>
      </c>
      <c r="M9" s="9">
        <v>566745</v>
      </c>
      <c r="N9" s="9">
        <v>480</v>
      </c>
      <c r="O9" s="9">
        <v>31514</v>
      </c>
      <c r="P9" s="9">
        <v>37111</v>
      </c>
      <c r="Q9" s="9">
        <v>4004</v>
      </c>
      <c r="R9" s="9">
        <v>492275</v>
      </c>
      <c r="S9" s="9">
        <v>7159647</v>
      </c>
    </row>
    <row r="10" spans="1:19" s="2" customFormat="1" ht="10.8" x14ac:dyDescent="0.25">
      <c r="A10" s="7" t="s">
        <v>18</v>
      </c>
      <c r="B10" s="9" t="s">
        <v>15</v>
      </c>
      <c r="C10" s="9" t="s">
        <v>15</v>
      </c>
      <c r="D10" s="9" t="s">
        <v>15</v>
      </c>
      <c r="E10" s="9">
        <v>56</v>
      </c>
      <c r="F10" s="9">
        <v>1658</v>
      </c>
      <c r="G10" s="9">
        <v>22018</v>
      </c>
      <c r="H10" s="9">
        <v>484</v>
      </c>
      <c r="I10" s="9">
        <v>14156</v>
      </c>
      <c r="J10" s="9">
        <v>201755</v>
      </c>
      <c r="K10" s="9">
        <v>45</v>
      </c>
      <c r="L10" s="9">
        <v>1310</v>
      </c>
      <c r="M10" s="9">
        <v>20385</v>
      </c>
      <c r="N10" s="9" t="s">
        <v>15</v>
      </c>
      <c r="O10" s="9" t="s">
        <v>15</v>
      </c>
      <c r="P10" s="9" t="s">
        <v>15</v>
      </c>
      <c r="Q10" s="9">
        <v>585</v>
      </c>
      <c r="R10" s="9">
        <v>17124</v>
      </c>
      <c r="S10" s="9">
        <v>244158</v>
      </c>
    </row>
    <row r="11" spans="1:19" s="2" customFormat="1" ht="10.8" x14ac:dyDescent="0.25">
      <c r="A11" s="7" t="s">
        <v>19</v>
      </c>
      <c r="B11" s="9">
        <v>1</v>
      </c>
      <c r="C11" s="9">
        <v>30</v>
      </c>
      <c r="D11" s="9">
        <v>572</v>
      </c>
      <c r="E11" s="9">
        <v>23</v>
      </c>
      <c r="F11" s="9">
        <v>2280</v>
      </c>
      <c r="G11" s="9">
        <v>42389</v>
      </c>
      <c r="H11" s="9">
        <v>642</v>
      </c>
      <c r="I11" s="9">
        <v>56537</v>
      </c>
      <c r="J11" s="9">
        <v>672442</v>
      </c>
      <c r="K11" s="9">
        <v>10</v>
      </c>
      <c r="L11" s="9">
        <v>930</v>
      </c>
      <c r="M11" s="9">
        <v>14853</v>
      </c>
      <c r="N11" s="9">
        <v>183</v>
      </c>
      <c r="O11" s="9">
        <v>11010</v>
      </c>
      <c r="P11" s="9">
        <v>9849</v>
      </c>
      <c r="Q11" s="9">
        <v>859</v>
      </c>
      <c r="R11" s="9">
        <v>70787</v>
      </c>
      <c r="S11" s="9">
        <v>740106</v>
      </c>
    </row>
    <row r="12" spans="1:19" s="2" customFormat="1" ht="10.8" x14ac:dyDescent="0.25">
      <c r="A12" s="7" t="s">
        <v>20</v>
      </c>
      <c r="B12" s="9">
        <v>109</v>
      </c>
      <c r="C12" s="9">
        <v>7678</v>
      </c>
      <c r="D12" s="9">
        <v>73040</v>
      </c>
      <c r="E12" s="9">
        <v>1328</v>
      </c>
      <c r="F12" s="9">
        <v>417783</v>
      </c>
      <c r="G12" s="9">
        <v>3654503</v>
      </c>
      <c r="H12" s="9">
        <v>2132</v>
      </c>
      <c r="I12" s="9">
        <v>703329</v>
      </c>
      <c r="J12" s="9">
        <v>6624167</v>
      </c>
      <c r="K12" s="9">
        <v>326</v>
      </c>
      <c r="L12" s="9">
        <v>120385</v>
      </c>
      <c r="M12" s="9">
        <v>1223023</v>
      </c>
      <c r="N12" s="9">
        <v>349</v>
      </c>
      <c r="O12" s="9">
        <v>40939</v>
      </c>
      <c r="P12" s="9">
        <v>41170</v>
      </c>
      <c r="Q12" s="9">
        <v>4244</v>
      </c>
      <c r="R12" s="9">
        <v>1290114</v>
      </c>
      <c r="S12" s="9">
        <v>11615903</v>
      </c>
    </row>
    <row r="13" spans="1:19" s="2" customFormat="1" ht="10.8" x14ac:dyDescent="0.25">
      <c r="A13" s="7" t="s">
        <v>21</v>
      </c>
      <c r="B13" s="9">
        <v>41</v>
      </c>
      <c r="C13" s="9">
        <v>2370</v>
      </c>
      <c r="D13" s="9">
        <v>15547</v>
      </c>
      <c r="E13" s="9">
        <v>150</v>
      </c>
      <c r="F13" s="9">
        <v>29520</v>
      </c>
      <c r="G13" s="9">
        <v>500481</v>
      </c>
      <c r="H13" s="9">
        <v>1438</v>
      </c>
      <c r="I13" s="9">
        <v>255402</v>
      </c>
      <c r="J13" s="9">
        <v>3447091</v>
      </c>
      <c r="K13" s="9">
        <v>200</v>
      </c>
      <c r="L13" s="9">
        <v>57195</v>
      </c>
      <c r="M13" s="9">
        <v>786345</v>
      </c>
      <c r="N13" s="9">
        <v>76</v>
      </c>
      <c r="O13" s="9">
        <v>3450</v>
      </c>
      <c r="P13" s="9">
        <v>3176</v>
      </c>
      <c r="Q13" s="9">
        <v>1905</v>
      </c>
      <c r="R13" s="9">
        <v>347937</v>
      </c>
      <c r="S13" s="9">
        <v>4752639</v>
      </c>
    </row>
    <row r="14" spans="1:19" s="2" customFormat="1" ht="10.8" x14ac:dyDescent="0.25">
      <c r="A14" s="7" t="s">
        <v>22</v>
      </c>
      <c r="B14" s="9">
        <v>155</v>
      </c>
      <c r="C14" s="9">
        <v>9300</v>
      </c>
      <c r="D14" s="9">
        <v>61951</v>
      </c>
      <c r="E14" s="9">
        <v>775</v>
      </c>
      <c r="F14" s="9">
        <v>83665</v>
      </c>
      <c r="G14" s="9">
        <v>1277742</v>
      </c>
      <c r="H14" s="9">
        <v>5082</v>
      </c>
      <c r="I14" s="9">
        <v>675641</v>
      </c>
      <c r="J14" s="9">
        <v>9720320</v>
      </c>
      <c r="K14" s="9">
        <v>392</v>
      </c>
      <c r="L14" s="9">
        <v>85363</v>
      </c>
      <c r="M14" s="9">
        <v>1226309</v>
      </c>
      <c r="N14" s="9">
        <v>2096</v>
      </c>
      <c r="O14" s="9">
        <v>139680</v>
      </c>
      <c r="P14" s="9">
        <v>129349</v>
      </c>
      <c r="Q14" s="9">
        <v>8500</v>
      </c>
      <c r="R14" s="9">
        <v>993649</v>
      </c>
      <c r="S14" s="9">
        <v>12415671</v>
      </c>
    </row>
    <row r="15" spans="1:19" s="2" customFormat="1" ht="10.8" x14ac:dyDescent="0.25">
      <c r="A15" s="10" t="s">
        <v>23</v>
      </c>
      <c r="B15" s="11">
        <v>12</v>
      </c>
      <c r="C15" s="11">
        <v>1208</v>
      </c>
      <c r="D15" s="11">
        <v>3421</v>
      </c>
      <c r="E15" s="11">
        <v>43</v>
      </c>
      <c r="F15" s="11">
        <v>8622</v>
      </c>
      <c r="G15" s="11">
        <v>130302</v>
      </c>
      <c r="H15" s="11">
        <v>516</v>
      </c>
      <c r="I15" s="11">
        <v>134842</v>
      </c>
      <c r="J15" s="11">
        <v>1992722</v>
      </c>
      <c r="K15" s="11">
        <v>28</v>
      </c>
      <c r="L15" s="11">
        <v>13435</v>
      </c>
      <c r="M15" s="11">
        <v>151961</v>
      </c>
      <c r="N15" s="11">
        <v>1</v>
      </c>
      <c r="O15" s="11">
        <v>7553</v>
      </c>
      <c r="P15" s="11">
        <v>7726</v>
      </c>
      <c r="Q15" s="11">
        <v>600</v>
      </c>
      <c r="R15" s="11">
        <v>165660</v>
      </c>
      <c r="S15" s="11">
        <v>2286132</v>
      </c>
    </row>
    <row r="16" spans="1:19" s="15" customFormat="1" ht="10.8" x14ac:dyDescent="0.25">
      <c r="A16" s="12" t="s">
        <v>24</v>
      </c>
      <c r="B16" s="13">
        <v>461</v>
      </c>
      <c r="C16" s="13">
        <v>30523</v>
      </c>
      <c r="D16" s="13">
        <v>216704</v>
      </c>
      <c r="E16" s="19">
        <v>3634</v>
      </c>
      <c r="F16" s="19">
        <v>1007201</v>
      </c>
      <c r="G16" s="19">
        <v>9246997</v>
      </c>
      <c r="H16" s="19">
        <v>13868</v>
      </c>
      <c r="I16" s="19">
        <v>2847520</v>
      </c>
      <c r="J16" s="19">
        <v>31785985</v>
      </c>
      <c r="K16" s="19">
        <v>1342</v>
      </c>
      <c r="L16" s="19">
        <v>430493</v>
      </c>
      <c r="M16" s="19">
        <v>4607858</v>
      </c>
      <c r="N16" s="19">
        <v>3606</v>
      </c>
      <c r="O16" s="13">
        <v>279858</v>
      </c>
      <c r="P16" s="13">
        <v>267201</v>
      </c>
      <c r="Q16" s="13">
        <v>22911</v>
      </c>
      <c r="R16" s="13">
        <v>4595594</v>
      </c>
      <c r="S16" s="14">
        <v>46124745</v>
      </c>
    </row>
    <row r="17" spans="1:19" x14ac:dyDescent="0.3"/>
    <row r="18" spans="1:19" s="2" customFormat="1" ht="10.8" x14ac:dyDescent="0.25">
      <c r="A18" s="16" t="s">
        <v>25</v>
      </c>
      <c r="B18" s="17" t="s">
        <v>26</v>
      </c>
      <c r="Q18" s="20" t="s">
        <v>31</v>
      </c>
    </row>
    <row r="19" spans="1:19" s="2" customFormat="1" ht="12" x14ac:dyDescent="0.25">
      <c r="A19" s="16" t="s">
        <v>27</v>
      </c>
      <c r="B19" s="17" t="s">
        <v>28</v>
      </c>
      <c r="Q19" s="23" t="s">
        <v>32</v>
      </c>
      <c r="R19" s="24"/>
      <c r="S19" s="21">
        <v>50357319.689999998</v>
      </c>
    </row>
    <row r="20" spans="1:19" s="2" customFormat="1" ht="10.8" x14ac:dyDescent="0.25">
      <c r="A20" s="16"/>
      <c r="B20" s="17" t="s">
        <v>29</v>
      </c>
    </row>
    <row r="21" spans="1:19" s="2" customFormat="1" ht="18" x14ac:dyDescent="0.35">
      <c r="A21" s="16" t="s">
        <v>30</v>
      </c>
      <c r="B21" s="18">
        <v>45986</v>
      </c>
      <c r="S21" s="22">
        <f>S16/S19</f>
        <v>0.91594916655501613</v>
      </c>
    </row>
    <row r="23" spans="1:19" x14ac:dyDescent="0.3">
      <c r="C23" s="37" t="s">
        <v>34</v>
      </c>
      <c r="D23" s="39" t="s">
        <v>36</v>
      </c>
    </row>
    <row r="24" spans="1:19" x14ac:dyDescent="0.3">
      <c r="B24" s="37" t="s">
        <v>33</v>
      </c>
      <c r="C24" s="41">
        <f>461/C29</f>
        <v>2.0121339094757978E-2</v>
      </c>
      <c r="D24" s="40">
        <v>216704</v>
      </c>
    </row>
    <row r="25" spans="1:19" x14ac:dyDescent="0.3">
      <c r="B25" s="37" t="s">
        <v>35</v>
      </c>
      <c r="C25" s="41">
        <f>3634/C29</f>
        <v>0.15861376631312471</v>
      </c>
      <c r="D25" s="40">
        <v>9246997</v>
      </c>
    </row>
    <row r="26" spans="1:19" x14ac:dyDescent="0.3">
      <c r="B26" s="37" t="s">
        <v>37</v>
      </c>
      <c r="C26" s="41">
        <f>13868/C29</f>
        <v>0.60529876478547417</v>
      </c>
      <c r="D26" s="40">
        <v>31785985</v>
      </c>
    </row>
    <row r="27" spans="1:19" ht="86.4" x14ac:dyDescent="0.3">
      <c r="B27" s="38" t="s">
        <v>38</v>
      </c>
      <c r="C27" s="41">
        <f>1342/C29</f>
        <v>5.8574483872375717E-2</v>
      </c>
      <c r="D27" s="40">
        <v>4607858</v>
      </c>
    </row>
    <row r="28" spans="1:19" x14ac:dyDescent="0.3">
      <c r="B28" s="37" t="s">
        <v>39</v>
      </c>
      <c r="C28" s="41">
        <f>3606/C29</f>
        <v>0.15739164593426738</v>
      </c>
      <c r="D28" s="40">
        <v>267201</v>
      </c>
    </row>
    <row r="29" spans="1:19" x14ac:dyDescent="0.3">
      <c r="C29">
        <v>22911</v>
      </c>
      <c r="D29" s="42">
        <v>46124745</v>
      </c>
    </row>
  </sheetData>
  <mergeCells count="9">
    <mergeCell ref="Q19:R19"/>
    <mergeCell ref="A2:A4"/>
    <mergeCell ref="B2:P2"/>
    <mergeCell ref="Q2:S3"/>
    <mergeCell ref="B3:D3"/>
    <mergeCell ref="E3:G3"/>
    <mergeCell ref="H3:J3"/>
    <mergeCell ref="K3:M3"/>
    <mergeCell ref="N3: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Sottili Sandra</dc:creator>
  <cp:lastModifiedBy>Giroldini Roberta</cp:lastModifiedBy>
  <dcterms:created xsi:type="dcterms:W3CDTF">2025-11-25T11:03:54Z</dcterms:created>
  <dcterms:modified xsi:type="dcterms:W3CDTF">2025-11-25T15:28:06Z</dcterms:modified>
</cp:coreProperties>
</file>