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4" activeTab="9"/>
  </bookViews>
  <sheets>
    <sheet name="ARGENTA" sheetId="1" r:id="rId1"/>
    <sheet name="BERRA" sheetId="2" r:id="rId2"/>
    <sheet name="BONDENO" sheetId="3" r:id="rId3"/>
    <sheet name="COMACCHIO" sheetId="4" r:id="rId4"/>
    <sheet name="COPPARO" sheetId="5" r:id="rId5"/>
    <sheet name="FERRARA" sheetId="6" r:id="rId6"/>
    <sheet name="MESOLA" sheetId="7" r:id="rId7"/>
    <sheet name="OSTELLATO" sheetId="8" r:id="rId8"/>
    <sheet name="POGGIO RENATICO" sheetId="9" r:id="rId9"/>
    <sheet name="SANT'AGOSTINO" sheetId="10" r:id="rId10"/>
  </sheets>
  <definedNames/>
  <calcPr fullCalcOnLoad="1"/>
</workbook>
</file>

<file path=xl/sharedStrings.xml><?xml version="1.0" encoding="utf-8"?>
<sst xmlns="http://schemas.openxmlformats.org/spreadsheetml/2006/main" count="399" uniqueCount="53">
  <si>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</si>
  <si>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</si>
  <si>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</si>
  <si>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</si>
  <si>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</si>
  <si>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</si>
  <si>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</si>
  <si>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</si>
  <si>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</si>
  <si>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</si>
  <si>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</si>
  <si>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</si>
  <si>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</si>
  <si>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</si>
  <si>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</si>
  <si>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</si>
  <si>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</si>
  <si>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</si>
  <si>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</si>
  <si>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</si>
  <si>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</si>
  <si>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</si>
  <si>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P.L.I.</t>
  </si>
  <si>
    <t>ARGENTA</t>
  </si>
  <si>
    <t>BERRA</t>
  </si>
  <si>
    <t>BONDENO</t>
  </si>
  <si>
    <t>FERRARA</t>
  </si>
  <si>
    <t>COMACCHIO</t>
  </si>
  <si>
    <t>COPPARO</t>
  </si>
  <si>
    <t>OSTELLATO</t>
  </si>
  <si>
    <t>POGGIO RENATICO</t>
  </si>
  <si>
    <t>SANT'AGOSTINO</t>
  </si>
  <si>
    <t xml:space="preserve">SCHEDE BIANCHE </t>
  </si>
  <si>
    <t>SCHEDE E VOTI NULLI</t>
  </si>
  <si>
    <t>SCHEDE CONT. E NON ATTR.</t>
  </si>
  <si>
    <t>COMUNALI GIUGNO 1970</t>
  </si>
  <si>
    <t>PARTITO SOCIALISTA UNIFICATO</t>
  </si>
  <si>
    <t>COMUNALI MAGGIO 1990</t>
  </si>
  <si>
    <t>M.S.I.-D.N.</t>
  </si>
  <si>
    <t>P.S.D.I.</t>
  </si>
  <si>
    <t>MOVIMENTO SOCIALE ITALIANO - DESTRA NAZIONALE</t>
  </si>
  <si>
    <t>PARTITO SOCIALISTA DEMOCRATICO ITALIANO</t>
  </si>
  <si>
    <t>PARTITO LINERALE ITALIANO</t>
  </si>
  <si>
    <t>P.C.I</t>
  </si>
  <si>
    <t>LISTA VERDE</t>
  </si>
  <si>
    <t>LISTA VEDE</t>
  </si>
  <si>
    <t xml:space="preserve">DEM. PROL. </t>
  </si>
  <si>
    <t>VERDI ARCOBALENO</t>
  </si>
  <si>
    <t>DEM. PROL.</t>
  </si>
  <si>
    <t>DEMOCRAZIA PROLETARIA</t>
  </si>
  <si>
    <t>MESOLA</t>
  </si>
  <si>
    <t>M.S.I.-D..N.</t>
  </si>
  <si>
    <t>P.L.I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</si>
</sst>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7">
      <selection activeCell="D38" sqref="D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26</v>
      </c>
    </row>
    <row r="4" spans="3:4" ht="12.75">
      <c r="C4" s="1"/>
      <c r="D4" s="1"/>
    </row>
    <row r="5" spans="3:4" ht="12.75">
      <c r="C5" s="1" t="s">
        <v>0</v>
      </c>
      <c r="D5" s="1" t="s">
        <v>23</v>
      </c>
    </row>
    <row r="6" spans="3:4" ht="12.75">
      <c r="C6" s="1"/>
      <c r="D6" s="1"/>
    </row>
    <row r="7" spans="3:4" ht="12.75">
      <c r="C7" s="1" t="s">
        <v>2</v>
      </c>
      <c r="D7" s="1" t="s">
        <v>37</v>
      </c>
    </row>
    <row r="10" spans="3:6" ht="12.75">
      <c r="C10" s="2" t="s">
        <v>4</v>
      </c>
      <c r="D10" s="13">
        <v>19688</v>
      </c>
      <c r="E10" s="5"/>
      <c r="F10" s="5"/>
    </row>
    <row r="11" spans="3:6" ht="12.75">
      <c r="C11" s="2" t="s">
        <v>5</v>
      </c>
      <c r="D11" s="14">
        <v>18719</v>
      </c>
      <c r="E11" s="5"/>
      <c r="F11" s="5"/>
    </row>
    <row r="12" spans="3:6" ht="12.75">
      <c r="C12" s="2" t="s">
        <v>6</v>
      </c>
      <c r="D12" s="3">
        <f>D11/D10</f>
        <v>0.9507822023567656</v>
      </c>
      <c r="E12" s="5"/>
      <c r="F12" s="5"/>
    </row>
    <row r="13" spans="3:6" ht="12.75">
      <c r="C13" s="15" t="s">
        <v>32</v>
      </c>
      <c r="D13" s="16">
        <v>550</v>
      </c>
      <c r="E13" s="5"/>
      <c r="F13" s="5"/>
    </row>
    <row r="14" spans="3:6" ht="12.75">
      <c r="C14" s="17" t="s">
        <v>33</v>
      </c>
      <c r="D14" s="18">
        <f>930-550</f>
        <v>380</v>
      </c>
      <c r="E14" s="5"/>
      <c r="F14" s="5"/>
    </row>
    <row r="15" spans="3:6" ht="12.75">
      <c r="C15" s="19" t="s">
        <v>34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38</v>
      </c>
      <c r="D18" s="7">
        <v>476</v>
      </c>
      <c r="E18" s="3">
        <f>D18/D25</f>
        <v>0.02675810894372927</v>
      </c>
      <c r="F18" s="2">
        <v>0</v>
      </c>
    </row>
    <row r="19" spans="3:6" ht="12.75">
      <c r="C19" s="2" t="s">
        <v>22</v>
      </c>
      <c r="D19" s="7">
        <v>153</v>
      </c>
      <c r="E19" s="3">
        <f>D19/D25</f>
        <v>0.00860082073191298</v>
      </c>
      <c r="F19" s="2">
        <v>0</v>
      </c>
    </row>
    <row r="20" spans="3:6" ht="12.75">
      <c r="C20" s="2" t="s">
        <v>15</v>
      </c>
      <c r="D20" s="2">
        <v>9888</v>
      </c>
      <c r="E20" s="3">
        <f>D20/D25</f>
        <v>0.5558491202428467</v>
      </c>
      <c r="F20" s="2">
        <v>18</v>
      </c>
    </row>
    <row r="21" spans="3:6" ht="12.75">
      <c r="C21" s="2" t="s">
        <v>3</v>
      </c>
      <c r="D21" s="2">
        <v>2664</v>
      </c>
      <c r="E21" s="3">
        <f>D22/D25</f>
        <v>0.02900668952723593</v>
      </c>
      <c r="F21" s="2">
        <v>5</v>
      </c>
    </row>
    <row r="22" spans="3:6" ht="12.75">
      <c r="C22" s="2" t="s">
        <v>39</v>
      </c>
      <c r="D22" s="2">
        <v>516</v>
      </c>
      <c r="E22" s="3">
        <f>D22/D25</f>
        <v>0.02900668952723593</v>
      </c>
      <c r="F22" s="2">
        <v>0</v>
      </c>
    </row>
    <row r="23" spans="3:6" ht="12.75">
      <c r="C23" s="2" t="s">
        <v>17</v>
      </c>
      <c r="D23" s="2">
        <v>3744</v>
      </c>
      <c r="E23" s="3">
        <f>D23/D25</f>
        <v>0.2104671426162235</v>
      </c>
      <c r="F23" s="2">
        <v>7</v>
      </c>
    </row>
    <row r="24" spans="3:6" ht="12.75">
      <c r="C24" s="2" t="s">
        <v>19</v>
      </c>
      <c r="D24" s="2">
        <v>348</v>
      </c>
      <c r="E24" s="3">
        <f>D24/D25</f>
        <v>0.019562651076507953</v>
      </c>
      <c r="F24" s="2">
        <v>0</v>
      </c>
    </row>
    <row r="25" spans="3:6" ht="12.75">
      <c r="C25" s="6" t="s">
        <v>12</v>
      </c>
      <c r="D25" s="8">
        <f>SUM(D18:D24)</f>
        <v>17789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38</v>
      </c>
      <c r="D31" s="4" t="s">
        <v>40</v>
      </c>
    </row>
    <row r="32" spans="3:4" ht="12.75">
      <c r="C32" s="4" t="s">
        <v>22</v>
      </c>
      <c r="D32" s="4" t="s">
        <v>21</v>
      </c>
    </row>
    <row r="33" spans="3:4" ht="12.75">
      <c r="C33" s="21" t="s">
        <v>15</v>
      </c>
      <c r="D33" s="4" t="s">
        <v>16</v>
      </c>
    </row>
    <row r="34" spans="3:4" ht="12.75">
      <c r="C34" s="4" t="s">
        <v>3</v>
      </c>
      <c r="D34" s="4" t="s">
        <v>14</v>
      </c>
    </row>
    <row r="35" spans="3:4" ht="12.75">
      <c r="C35" s="4" t="s">
        <v>39</v>
      </c>
      <c r="D35" s="4" t="s">
        <v>41</v>
      </c>
    </row>
    <row r="36" spans="3:4" ht="12.75">
      <c r="C36" s="4" t="s">
        <v>17</v>
      </c>
      <c r="D36" s="4" t="s">
        <v>18</v>
      </c>
    </row>
    <row r="37" spans="3:4" ht="12.75">
      <c r="C37" s="4" t="s">
        <v>19</v>
      </c>
      <c r="D37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38"/>
  <sheetViews>
    <sheetView tabSelected="1" workbookViewId="0" topLeftCell="A13">
      <selection activeCell="D37" sqref="D3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26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37</v>
      </c>
    </row>
    <row r="10" spans="3:6" ht="12.75">
      <c r="C10" s="2" t="s">
        <v>4</v>
      </c>
      <c r="D10" s="13">
        <v>5010</v>
      </c>
      <c r="E10" s="5"/>
      <c r="F10" s="5"/>
    </row>
    <row r="11" spans="3:6" ht="12.75">
      <c r="C11" s="2" t="s">
        <v>5</v>
      </c>
      <c r="D11" s="14">
        <v>4739</v>
      </c>
      <c r="E11" s="5"/>
      <c r="F11" s="5"/>
    </row>
    <row r="12" spans="3:6" ht="12.75">
      <c r="C12" s="2" t="s">
        <v>6</v>
      </c>
      <c r="D12" s="3">
        <f>D11/D10</f>
        <v>0.9459081836327345</v>
      </c>
      <c r="E12" s="5"/>
      <c r="F12" s="5"/>
    </row>
    <row r="13" spans="3:6" ht="12.75">
      <c r="C13" s="15" t="s">
        <v>32</v>
      </c>
      <c r="D13" s="16">
        <v>175</v>
      </c>
      <c r="E13" s="5"/>
      <c r="F13" s="5"/>
    </row>
    <row r="14" spans="3:6" ht="12.75">
      <c r="C14" s="17" t="s">
        <v>33</v>
      </c>
      <c r="D14" s="18">
        <f>277-175</f>
        <v>102</v>
      </c>
      <c r="E14" s="5"/>
      <c r="F14" s="5"/>
    </row>
    <row r="15" spans="3:6" ht="12.75">
      <c r="C15" s="19" t="s">
        <v>34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933</v>
      </c>
      <c r="E18" s="3">
        <f>D18/D26</f>
        <v>0.20909905871806364</v>
      </c>
      <c r="F18" s="2">
        <v>4</v>
      </c>
    </row>
    <row r="19" spans="3:6" ht="12.75">
      <c r="C19" s="2" t="s">
        <v>44</v>
      </c>
      <c r="D19" s="7">
        <v>413</v>
      </c>
      <c r="E19" s="3">
        <f>D19/D26</f>
        <v>0.09255939040788884</v>
      </c>
      <c r="F19" s="2">
        <v>2</v>
      </c>
    </row>
    <row r="20" spans="3:6" ht="12.75">
      <c r="C20" s="2" t="s">
        <v>38</v>
      </c>
      <c r="D20" s="7">
        <v>195</v>
      </c>
      <c r="E20" s="3">
        <f>D20/D26</f>
        <v>0.043702375616315556</v>
      </c>
      <c r="F20" s="2">
        <v>1</v>
      </c>
    </row>
    <row r="21" spans="3:6" ht="12.75">
      <c r="C21" s="2" t="s">
        <v>3</v>
      </c>
      <c r="D21" s="2">
        <v>1098</v>
      </c>
      <c r="E21" s="3">
        <f>D21/D26</f>
        <v>0.2460779919318691</v>
      </c>
      <c r="F21" s="2">
        <v>5</v>
      </c>
    </row>
    <row r="22" spans="3:6" ht="12.75">
      <c r="C22" s="2" t="s">
        <v>39</v>
      </c>
      <c r="D22" s="2">
        <v>167</v>
      </c>
      <c r="E22" s="3">
        <f>D22/D26</f>
        <v>0.037427162707306144</v>
      </c>
      <c r="F22" s="2">
        <v>0</v>
      </c>
    </row>
    <row r="23" spans="3:6" ht="12.75">
      <c r="C23" s="2" t="s">
        <v>15</v>
      </c>
      <c r="D23" s="2">
        <v>1559</v>
      </c>
      <c r="E23" s="3">
        <f>D23/D26</f>
        <v>0.34939489018377407</v>
      </c>
      <c r="F23" s="2">
        <v>8</v>
      </c>
    </row>
    <row r="24" spans="3:6" ht="12.75">
      <c r="C24" s="2" t="s">
        <v>52</v>
      </c>
      <c r="D24" s="2">
        <v>47</v>
      </c>
      <c r="E24" s="3">
        <f>D24/D26</f>
        <v>0.0105333930972658</v>
      </c>
      <c r="F24" s="2">
        <v>0</v>
      </c>
    </row>
    <row r="25" spans="3:6" ht="12.75">
      <c r="C25" s="2" t="s">
        <v>19</v>
      </c>
      <c r="D25" s="2">
        <v>50</v>
      </c>
      <c r="E25" s="3">
        <f>D25/D26</f>
        <v>0.011205737337516808</v>
      </c>
      <c r="F25" s="2">
        <v>0</v>
      </c>
    </row>
    <row r="26" spans="3:6" ht="12.75">
      <c r="C26" s="6" t="s">
        <v>12</v>
      </c>
      <c r="D26" s="8">
        <f>SUM(D18:D25)</f>
        <v>4462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17</v>
      </c>
      <c r="D32" s="4" t="s">
        <v>18</v>
      </c>
    </row>
    <row r="33" spans="3:4" ht="12.75">
      <c r="C33" s="21" t="s">
        <v>38</v>
      </c>
      <c r="D33" s="4" t="s">
        <v>36</v>
      </c>
    </row>
    <row r="34" spans="3:4" ht="12.75">
      <c r="C34" s="4" t="s">
        <v>3</v>
      </c>
      <c r="D34" s="4" t="s">
        <v>14</v>
      </c>
    </row>
    <row r="35" spans="3:4" ht="12.75">
      <c r="C35" s="4" t="s">
        <v>39</v>
      </c>
      <c r="D35" s="4" t="s">
        <v>41</v>
      </c>
    </row>
    <row r="36" spans="3:4" ht="12.75">
      <c r="C36" s="4" t="s">
        <v>15</v>
      </c>
      <c r="D36" s="4" t="s">
        <v>16</v>
      </c>
    </row>
    <row r="37" spans="3:4" ht="12.75">
      <c r="C37" s="4" t="s">
        <v>22</v>
      </c>
      <c r="D37" s="4" t="s">
        <v>21</v>
      </c>
    </row>
    <row r="38" spans="3:4" ht="12.75">
      <c r="C38" s="4" t="s">
        <v>19</v>
      </c>
      <c r="D38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7">
      <selection activeCell="D37" sqref="D3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26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37</v>
      </c>
    </row>
    <row r="10" spans="3:6" ht="12.75">
      <c r="C10" s="2" t="s">
        <v>4</v>
      </c>
      <c r="D10" s="13">
        <v>5742</v>
      </c>
      <c r="E10" s="5"/>
      <c r="F10" s="5"/>
    </row>
    <row r="11" spans="3:6" ht="12.75">
      <c r="C11" s="2" t="s">
        <v>5</v>
      </c>
      <c r="D11" s="14">
        <v>5368</v>
      </c>
      <c r="E11" s="5"/>
      <c r="F11" s="5"/>
    </row>
    <row r="12" spans="3:6" ht="12.75">
      <c r="C12" s="2" t="s">
        <v>6</v>
      </c>
      <c r="D12" s="3">
        <f>D11/D10</f>
        <v>0.9348659003831418</v>
      </c>
      <c r="E12" s="5"/>
      <c r="F12" s="5"/>
    </row>
    <row r="13" spans="3:6" ht="12.75">
      <c r="C13" s="15" t="s">
        <v>32</v>
      </c>
      <c r="D13" s="16">
        <v>151</v>
      </c>
      <c r="E13" s="5"/>
      <c r="F13" s="5"/>
    </row>
    <row r="14" spans="3:6" ht="12.75">
      <c r="C14" s="17" t="s">
        <v>33</v>
      </c>
      <c r="D14" s="18">
        <f>226-151</f>
        <v>75</v>
      </c>
      <c r="E14" s="5"/>
      <c r="F14" s="5"/>
    </row>
    <row r="15" spans="3:6" ht="12.75">
      <c r="C15" s="19" t="s">
        <v>34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22</v>
      </c>
      <c r="D18" s="7">
        <v>33</v>
      </c>
      <c r="E18" s="3">
        <f>D18/D25</f>
        <v>0.006417736289381563</v>
      </c>
      <c r="F18" s="2">
        <v>0</v>
      </c>
    </row>
    <row r="19" spans="3:6" ht="12.75">
      <c r="C19" s="2" t="s">
        <v>15</v>
      </c>
      <c r="D19" s="7">
        <v>2246</v>
      </c>
      <c r="E19" s="3">
        <f>D19/D25</f>
        <v>0.4367950213924543</v>
      </c>
      <c r="F19" s="2">
        <v>9</v>
      </c>
    </row>
    <row r="20" spans="3:6" ht="12.75">
      <c r="C20" s="2" t="s">
        <v>17</v>
      </c>
      <c r="D20" s="7">
        <v>1458</v>
      </c>
      <c r="E20" s="3">
        <f>D20/D25</f>
        <v>0.28354725787631274</v>
      </c>
      <c r="F20" s="2">
        <v>6</v>
      </c>
    </row>
    <row r="21" spans="3:6" ht="12.75">
      <c r="C21" s="2" t="s">
        <v>39</v>
      </c>
      <c r="D21" s="2">
        <v>126</v>
      </c>
      <c r="E21" s="3">
        <f>D21/D25</f>
        <v>0.024504084014002333</v>
      </c>
      <c r="F21" s="2">
        <v>0</v>
      </c>
    </row>
    <row r="22" spans="3:6" ht="12.75">
      <c r="C22" s="2" t="s">
        <v>38</v>
      </c>
      <c r="D22" s="2">
        <v>50</v>
      </c>
      <c r="E22" s="3">
        <f>D22/D25</f>
        <v>0.009723842862699339</v>
      </c>
      <c r="F22" s="2">
        <v>0</v>
      </c>
    </row>
    <row r="23" spans="3:6" ht="12.75">
      <c r="C23" s="2" t="s">
        <v>19</v>
      </c>
      <c r="D23" s="2">
        <v>57</v>
      </c>
      <c r="E23" s="3">
        <f>D23/D25</f>
        <v>0.011085180863477246</v>
      </c>
      <c r="F23" s="2">
        <v>0</v>
      </c>
    </row>
    <row r="24" spans="3:6" ht="12.75">
      <c r="C24" s="2" t="s">
        <v>3</v>
      </c>
      <c r="D24" s="2">
        <v>1172</v>
      </c>
      <c r="E24" s="3">
        <f>D24/D25</f>
        <v>0.2279268767016725</v>
      </c>
      <c r="F24" s="2">
        <v>5</v>
      </c>
    </row>
    <row r="25" spans="3:6" ht="12.75">
      <c r="C25" s="6" t="s">
        <v>12</v>
      </c>
      <c r="D25" s="8">
        <f>SUM(D18:D24)</f>
        <v>5142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22</v>
      </c>
      <c r="D31" s="4" t="s">
        <v>42</v>
      </c>
    </row>
    <row r="32" spans="3:4" ht="12.75">
      <c r="C32" s="21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39</v>
      </c>
      <c r="D34" s="4" t="s">
        <v>41</v>
      </c>
    </row>
    <row r="35" spans="3:4" ht="12.75">
      <c r="C35" s="4" t="s">
        <v>38</v>
      </c>
      <c r="D35" s="4" t="s">
        <v>40</v>
      </c>
    </row>
    <row r="36" spans="3:4" ht="12.75">
      <c r="C36" s="4" t="s">
        <v>19</v>
      </c>
      <c r="D36" s="4" t="s">
        <v>20</v>
      </c>
    </row>
    <row r="37" spans="3:4" ht="12.75">
      <c r="C37" s="4" t="s">
        <v>3</v>
      </c>
      <c r="D37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8"/>
  <sheetViews>
    <sheetView workbookViewId="0" topLeftCell="A10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26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37</v>
      </c>
    </row>
    <row r="10" spans="3:6" ht="12.75">
      <c r="C10" s="2" t="s">
        <v>4</v>
      </c>
      <c r="D10" s="13">
        <v>14871</v>
      </c>
      <c r="E10" s="5"/>
      <c r="F10" s="5"/>
    </row>
    <row r="11" spans="3:6" ht="12.75">
      <c r="C11" s="2" t="s">
        <v>5</v>
      </c>
      <c r="D11" s="14">
        <v>14037</v>
      </c>
      <c r="E11" s="5"/>
      <c r="F11" s="5"/>
    </row>
    <row r="12" spans="3:6" ht="12.75">
      <c r="C12" s="2" t="s">
        <v>6</v>
      </c>
      <c r="D12" s="3">
        <f>D11/D10</f>
        <v>0.9439176921525116</v>
      </c>
      <c r="E12" s="5"/>
      <c r="F12" s="5"/>
    </row>
    <row r="13" spans="3:6" ht="12.75">
      <c r="C13" s="15" t="s">
        <v>32</v>
      </c>
      <c r="D13" s="16">
        <v>454</v>
      </c>
      <c r="E13" s="5"/>
      <c r="F13" s="5"/>
    </row>
    <row r="14" spans="3:6" ht="12.75">
      <c r="C14" s="17" t="s">
        <v>33</v>
      </c>
      <c r="D14" s="18">
        <f>663-454</f>
        <v>209</v>
      </c>
      <c r="E14" s="5"/>
      <c r="F14" s="5"/>
    </row>
    <row r="15" spans="3:6" ht="12.75">
      <c r="C15" s="19" t="s">
        <v>34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2882</v>
      </c>
      <c r="E18" s="3">
        <f>D18/D26</f>
        <v>0.2154927471212801</v>
      </c>
      <c r="F18" s="2">
        <v>7</v>
      </c>
    </row>
    <row r="19" spans="3:6" ht="12.75">
      <c r="C19" s="2" t="s">
        <v>22</v>
      </c>
      <c r="D19" s="7">
        <v>90</v>
      </c>
      <c r="E19" s="3">
        <f>D19/D26</f>
        <v>0.006729475100942127</v>
      </c>
      <c r="F19" s="2">
        <v>0</v>
      </c>
    </row>
    <row r="20" spans="3:6" ht="12.75">
      <c r="C20" s="2" t="s">
        <v>43</v>
      </c>
      <c r="D20" s="2">
        <v>6096</v>
      </c>
      <c r="E20" s="3">
        <f>D20/D26</f>
        <v>0.45580978017048</v>
      </c>
      <c r="F20" s="2">
        <v>14</v>
      </c>
    </row>
    <row r="21" spans="3:6" ht="12.75">
      <c r="C21" s="2" t="s">
        <v>19</v>
      </c>
      <c r="D21" s="2">
        <v>139</v>
      </c>
      <c r="E21" s="3">
        <f>D22/D26</f>
        <v>0.1858082847315687</v>
      </c>
      <c r="F21" s="2">
        <v>0</v>
      </c>
    </row>
    <row r="22" spans="3:6" ht="12.75">
      <c r="C22" s="2" t="s">
        <v>17</v>
      </c>
      <c r="D22" s="2">
        <v>2485</v>
      </c>
      <c r="E22" s="3">
        <f>D22/D26</f>
        <v>0.1858082847315687</v>
      </c>
      <c r="F22" s="2">
        <v>6</v>
      </c>
    </row>
    <row r="23" spans="3:6" ht="12.75">
      <c r="C23" s="2" t="s">
        <v>39</v>
      </c>
      <c r="D23" s="2">
        <v>467</v>
      </c>
      <c r="E23" s="3">
        <f>D23/D26</f>
        <v>0.03491849857933303</v>
      </c>
      <c r="F23" s="2">
        <v>1</v>
      </c>
    </row>
    <row r="24" spans="3:6" ht="12.75">
      <c r="C24" s="2" t="s">
        <v>44</v>
      </c>
      <c r="D24" s="2">
        <v>737</v>
      </c>
      <c r="E24" s="3">
        <f>D24/D26</f>
        <v>0.05510692388215942</v>
      </c>
      <c r="F24" s="2">
        <v>1</v>
      </c>
    </row>
    <row r="25" spans="3:6" ht="12.75">
      <c r="C25" s="2" t="s">
        <v>38</v>
      </c>
      <c r="D25" s="2">
        <v>478</v>
      </c>
      <c r="E25" s="3">
        <f>D25/D26</f>
        <v>0.035740989980559294</v>
      </c>
      <c r="F25" s="2">
        <v>1</v>
      </c>
    </row>
    <row r="26" spans="3:6" ht="12.75">
      <c r="C26" s="6" t="s">
        <v>12</v>
      </c>
      <c r="D26" s="8">
        <f>SUM(D18:D25)</f>
        <v>13374</v>
      </c>
      <c r="E26" s="9"/>
      <c r="F26" s="6">
        <f>SUM(F18:F25)</f>
        <v>30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22</v>
      </c>
      <c r="D33" s="4" t="s">
        <v>21</v>
      </c>
    </row>
    <row r="34" spans="3:4" ht="12.75">
      <c r="C34" s="21" t="s">
        <v>15</v>
      </c>
      <c r="D34" s="4" t="s">
        <v>16</v>
      </c>
    </row>
    <row r="35" spans="3:4" ht="12.75">
      <c r="C35" s="4" t="s">
        <v>19</v>
      </c>
      <c r="D35" s="4" t="s">
        <v>20</v>
      </c>
    </row>
    <row r="36" spans="3:4" ht="12.75">
      <c r="C36" s="4" t="s">
        <v>17</v>
      </c>
      <c r="D36" s="4" t="s">
        <v>18</v>
      </c>
    </row>
    <row r="37" spans="3:4" ht="12.75">
      <c r="C37" s="4" t="s">
        <v>39</v>
      </c>
      <c r="D37" s="4" t="s">
        <v>41</v>
      </c>
    </row>
    <row r="38" spans="3:4" ht="12.75">
      <c r="C38" s="4" t="s">
        <v>38</v>
      </c>
      <c r="D38" s="4" t="s"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38"/>
  <sheetViews>
    <sheetView workbookViewId="0" topLeftCell="A7">
      <selection activeCell="D38" sqref="D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26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37</v>
      </c>
    </row>
    <row r="10" spans="3:6" ht="12.75">
      <c r="C10" s="2" t="s">
        <v>4</v>
      </c>
      <c r="D10" s="13">
        <v>16686</v>
      </c>
      <c r="E10" s="5"/>
      <c r="F10" s="5"/>
    </row>
    <row r="11" spans="3:6" ht="12.75">
      <c r="C11" s="2" t="s">
        <v>5</v>
      </c>
      <c r="D11" s="14">
        <v>15416</v>
      </c>
      <c r="E11" s="5"/>
      <c r="F11" s="5"/>
    </row>
    <row r="12" spans="3:6" ht="12.75">
      <c r="C12" s="2" t="s">
        <v>6</v>
      </c>
      <c r="D12" s="3">
        <f>D11/D10</f>
        <v>0.9238882895840824</v>
      </c>
      <c r="E12" s="5"/>
      <c r="F12" s="5"/>
    </row>
    <row r="13" spans="3:6" ht="12.75">
      <c r="C13" s="15" t="s">
        <v>32</v>
      </c>
      <c r="D13" s="16">
        <v>456</v>
      </c>
      <c r="E13" s="5"/>
      <c r="F13" s="5"/>
    </row>
    <row r="14" spans="3:6" ht="12.75">
      <c r="C14" s="17" t="s">
        <v>33</v>
      </c>
      <c r="D14" s="18">
        <f>1025-456</f>
        <v>569</v>
      </c>
      <c r="E14" s="5"/>
      <c r="F14" s="5"/>
    </row>
    <row r="15" spans="3:6" ht="12.75">
      <c r="C15" s="19" t="s">
        <v>34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4710</v>
      </c>
      <c r="E18" s="3">
        <f>D18/D26</f>
        <v>0.32728788826349803</v>
      </c>
      <c r="F18" s="2">
        <v>10</v>
      </c>
    </row>
    <row r="19" spans="3:6" ht="12.75">
      <c r="C19" s="2" t="s">
        <v>45</v>
      </c>
      <c r="D19" s="7">
        <v>908</v>
      </c>
      <c r="E19" s="3">
        <f>D19/D26</f>
        <v>0.06309498992425822</v>
      </c>
      <c r="F19" s="2">
        <v>2</v>
      </c>
    </row>
    <row r="20" spans="3:6" ht="12.75">
      <c r="C20" s="2" t="s">
        <v>38</v>
      </c>
      <c r="D20" s="2">
        <v>878</v>
      </c>
      <c r="E20" s="3">
        <f>D20/D26</f>
        <v>0.06101035369328052</v>
      </c>
      <c r="F20" s="2">
        <v>2</v>
      </c>
    </row>
    <row r="21" spans="3:6" ht="12.75">
      <c r="C21" s="2" t="s">
        <v>39</v>
      </c>
      <c r="D21" s="2">
        <v>768</v>
      </c>
      <c r="E21" s="3">
        <f>D22/D26</f>
        <v>0.13758599124452783</v>
      </c>
      <c r="F21" s="2">
        <v>1</v>
      </c>
    </row>
    <row r="22" spans="3:6" ht="12.75">
      <c r="C22" s="2" t="s">
        <v>17</v>
      </c>
      <c r="D22" s="2">
        <v>1980</v>
      </c>
      <c r="E22" s="3">
        <f>D22/D26</f>
        <v>0.13758599124452783</v>
      </c>
      <c r="F22" s="2">
        <v>4</v>
      </c>
    </row>
    <row r="23" spans="3:6" ht="12.75">
      <c r="C23" s="2" t="s">
        <v>3</v>
      </c>
      <c r="D23" s="2">
        <v>3935</v>
      </c>
      <c r="E23" s="3">
        <f>D23/D26</f>
        <v>0.2734347856299076</v>
      </c>
      <c r="F23" s="2">
        <v>9</v>
      </c>
    </row>
    <row r="24" spans="3:6" ht="12.75">
      <c r="C24" s="2" t="s">
        <v>19</v>
      </c>
      <c r="D24" s="2">
        <v>1111</v>
      </c>
      <c r="E24" s="3">
        <f>D24/D26</f>
        <v>0.07720102842054062</v>
      </c>
      <c r="F24" s="2">
        <v>2</v>
      </c>
    </row>
    <row r="25" spans="3:6" ht="12.75">
      <c r="C25" s="2" t="s">
        <v>22</v>
      </c>
      <c r="D25" s="2">
        <v>101</v>
      </c>
      <c r="E25" s="3">
        <f>D25/D26</f>
        <v>0.0070182753109582375</v>
      </c>
      <c r="F25" s="2">
        <v>0</v>
      </c>
    </row>
    <row r="26" spans="3:6" ht="12.75">
      <c r="C26" s="6" t="s">
        <v>12</v>
      </c>
      <c r="D26" s="8">
        <f>SUM(D18:D25)</f>
        <v>14391</v>
      </c>
      <c r="E26" s="9"/>
      <c r="F26" s="6">
        <f>SUM(F18:F25)</f>
        <v>30</v>
      </c>
    </row>
    <row r="30" ht="12.75">
      <c r="C30" s="12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38</v>
      </c>
      <c r="D33" s="4" t="s">
        <v>40</v>
      </c>
    </row>
    <row r="34" spans="3:4" ht="12.75">
      <c r="C34" s="21" t="s">
        <v>39</v>
      </c>
      <c r="D34" s="4" t="s">
        <v>41</v>
      </c>
    </row>
    <row r="35" spans="3:4" ht="12.75">
      <c r="C35" s="4" t="s">
        <v>17</v>
      </c>
      <c r="D35" s="4" t="s">
        <v>18</v>
      </c>
    </row>
    <row r="36" spans="3:4" ht="12.75">
      <c r="C36" s="4" t="s">
        <v>3</v>
      </c>
      <c r="D36" s="4" t="s">
        <v>14</v>
      </c>
    </row>
    <row r="37" spans="3:4" ht="12.75">
      <c r="C37" s="4" t="s">
        <v>19</v>
      </c>
      <c r="D37" s="4" t="s">
        <v>20</v>
      </c>
    </row>
    <row r="38" spans="3:4" ht="12.75">
      <c r="C38" s="4" t="s">
        <v>22</v>
      </c>
      <c r="D38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5">
      <selection activeCell="D38" sqref="D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26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37</v>
      </c>
    </row>
    <row r="10" spans="3:6" ht="12.75">
      <c r="C10" s="2" t="s">
        <v>4</v>
      </c>
      <c r="D10" s="13">
        <v>16790</v>
      </c>
      <c r="E10" s="5"/>
      <c r="F10" s="5"/>
    </row>
    <row r="11" spans="3:6" ht="12.75">
      <c r="C11" s="2" t="s">
        <v>5</v>
      </c>
      <c r="D11" s="14">
        <v>15912</v>
      </c>
      <c r="E11" s="5"/>
      <c r="F11" s="5"/>
    </row>
    <row r="12" spans="3:6" ht="12.75">
      <c r="C12" s="2" t="s">
        <v>6</v>
      </c>
      <c r="D12" s="3">
        <f>D11/D10</f>
        <v>0.9477069684335915</v>
      </c>
      <c r="E12" s="5"/>
      <c r="F12" s="5"/>
    </row>
    <row r="13" spans="3:6" ht="12.75">
      <c r="C13" s="15" t="s">
        <v>32</v>
      </c>
      <c r="D13" s="16">
        <v>651</v>
      </c>
      <c r="E13" s="5"/>
      <c r="F13" s="5"/>
    </row>
    <row r="14" spans="3:6" ht="12.75">
      <c r="C14" s="17" t="s">
        <v>33</v>
      </c>
      <c r="D14" s="18">
        <f>963-651</f>
        <v>312</v>
      </c>
      <c r="E14" s="5"/>
      <c r="F14" s="5"/>
    </row>
    <row r="15" spans="3:6" ht="12.75">
      <c r="C15" s="19" t="s">
        <v>34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3150</v>
      </c>
      <c r="E18" s="3">
        <f>D18/D25</f>
        <v>0.2107164358819988</v>
      </c>
      <c r="F18" s="2">
        <v>7</v>
      </c>
    </row>
    <row r="19" spans="3:6" ht="12.75">
      <c r="C19" s="2" t="s">
        <v>39</v>
      </c>
      <c r="D19" s="2">
        <v>432</v>
      </c>
      <c r="E19" s="3">
        <f>D19/D25</f>
        <v>0.028898254063816978</v>
      </c>
      <c r="F19" s="2">
        <v>0</v>
      </c>
    </row>
    <row r="20" spans="3:6" ht="13.5" customHeight="1">
      <c r="C20" s="2" t="s">
        <v>3</v>
      </c>
      <c r="D20" s="2">
        <v>3048</v>
      </c>
      <c r="E20" s="3">
        <f>D21/D25</f>
        <v>0.4677904876580373</v>
      </c>
      <c r="F20" s="2">
        <v>6</v>
      </c>
    </row>
    <row r="21" spans="3:6" ht="12.75">
      <c r="C21" s="2" t="s">
        <v>15</v>
      </c>
      <c r="D21" s="2">
        <v>6993</v>
      </c>
      <c r="E21" s="3">
        <f>D21/D25</f>
        <v>0.4677904876580373</v>
      </c>
      <c r="F21" s="2">
        <v>16</v>
      </c>
    </row>
    <row r="22" spans="3:6" ht="12.75">
      <c r="C22" s="2" t="s">
        <v>22</v>
      </c>
      <c r="D22" s="2">
        <v>296</v>
      </c>
      <c r="E22" s="3">
        <f>D22/D25</f>
        <v>0.019800655562244966</v>
      </c>
      <c r="F22" s="2">
        <v>0</v>
      </c>
    </row>
    <row r="23" spans="3:6" ht="12.75">
      <c r="C23" s="2" t="s">
        <v>38</v>
      </c>
      <c r="D23" s="2">
        <v>424</v>
      </c>
      <c r="E23" s="3">
        <f>D23/D25</f>
        <v>0.02836310121078333</v>
      </c>
      <c r="F23" s="2">
        <v>0</v>
      </c>
    </row>
    <row r="24" spans="3:6" ht="12.75">
      <c r="C24" s="2" t="s">
        <v>19</v>
      </c>
      <c r="D24" s="2">
        <v>606</v>
      </c>
      <c r="E24" s="3">
        <f>D24/D25</f>
        <v>0.040537828617298814</v>
      </c>
      <c r="F24" s="2">
        <v>1</v>
      </c>
    </row>
    <row r="25" spans="3:6" ht="12.75">
      <c r="C25" s="6" t="s">
        <v>12</v>
      </c>
      <c r="D25" s="8">
        <f>SUM(D18:D24)</f>
        <v>14949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17</v>
      </c>
      <c r="D31" s="4" t="s">
        <v>18</v>
      </c>
    </row>
    <row r="32" spans="3:4" ht="12.75">
      <c r="C32" s="21" t="s">
        <v>39</v>
      </c>
      <c r="D32" s="4" t="s">
        <v>41</v>
      </c>
    </row>
    <row r="33" spans="3:4" ht="12.75">
      <c r="C33" s="4" t="s">
        <v>3</v>
      </c>
      <c r="D33" s="4" t="s">
        <v>14</v>
      </c>
    </row>
    <row r="34" spans="3:4" ht="12.75">
      <c r="C34" s="4" t="s">
        <v>15</v>
      </c>
      <c r="D34" s="4" t="s">
        <v>16</v>
      </c>
    </row>
    <row r="35" spans="3:4" ht="12.75">
      <c r="C35" s="4" t="s">
        <v>22</v>
      </c>
      <c r="D35" s="4" t="s">
        <v>21</v>
      </c>
    </row>
    <row r="36" spans="3:4" ht="12.75">
      <c r="C36" s="4" t="s">
        <v>38</v>
      </c>
      <c r="D36" s="4" t="s">
        <v>40</v>
      </c>
    </row>
    <row r="37" spans="3:4" ht="12.75">
      <c r="C37" s="4" t="s">
        <v>19</v>
      </c>
      <c r="D37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41"/>
  <sheetViews>
    <sheetView workbookViewId="0" topLeftCell="A10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26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35</v>
      </c>
    </row>
    <row r="10" spans="3:6" ht="12.75">
      <c r="C10" s="2" t="s">
        <v>4</v>
      </c>
      <c r="D10" s="13">
        <v>114065</v>
      </c>
      <c r="E10" s="5"/>
      <c r="F10" s="5"/>
    </row>
    <row r="11" spans="3:6" ht="12.75">
      <c r="C11" s="2" t="s">
        <v>5</v>
      </c>
      <c r="D11" s="14">
        <v>110575</v>
      </c>
      <c r="E11" s="5"/>
      <c r="F11" s="5"/>
    </row>
    <row r="12" spans="3:6" ht="12.75">
      <c r="C12" s="2" t="s">
        <v>6</v>
      </c>
      <c r="D12" s="3">
        <f>D11/D10</f>
        <v>0.9694034103362118</v>
      </c>
      <c r="E12" s="5"/>
      <c r="F12" s="5"/>
    </row>
    <row r="13" spans="3:6" ht="12.75">
      <c r="C13" s="15" t="s">
        <v>32</v>
      </c>
      <c r="D13" s="16">
        <v>2086</v>
      </c>
      <c r="E13" s="5"/>
      <c r="F13" s="5"/>
    </row>
    <row r="14" spans="3:6" ht="12.75">
      <c r="C14" s="17" t="s">
        <v>33</v>
      </c>
      <c r="D14" s="18">
        <v>772</v>
      </c>
      <c r="E14" s="5"/>
      <c r="F14" s="5"/>
    </row>
    <row r="15" spans="3:6" ht="12.75">
      <c r="C15" s="19" t="s">
        <v>34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38</v>
      </c>
      <c r="D18" s="7">
        <v>4310</v>
      </c>
      <c r="E18" s="3">
        <f>D18/D28</f>
        <v>0.0396997190623129</v>
      </c>
      <c r="F18" s="2">
        <v>2</v>
      </c>
    </row>
    <row r="19" spans="3:6" ht="12.75">
      <c r="C19" s="2" t="s">
        <v>44</v>
      </c>
      <c r="D19" s="2">
        <v>4526</v>
      </c>
      <c r="E19" s="3">
        <f>D19/D28</f>
        <v>0.041689310551282645</v>
      </c>
      <c r="F19" s="2">
        <v>2</v>
      </c>
    </row>
    <row r="20" spans="3:6" ht="12.75">
      <c r="C20" s="2" t="s">
        <v>46</v>
      </c>
      <c r="D20" s="2">
        <v>906</v>
      </c>
      <c r="E20" s="3">
        <f>D20/D28</f>
        <v>0.008345230967623083</v>
      </c>
      <c r="F20" s="2">
        <v>0</v>
      </c>
    </row>
    <row r="21" spans="3:6" ht="13.5" customHeight="1">
      <c r="C21" s="2" t="s">
        <v>47</v>
      </c>
      <c r="D21" s="2">
        <v>3471</v>
      </c>
      <c r="E21" s="3">
        <f>D22/D28</f>
        <v>0.4174549808870262</v>
      </c>
      <c r="F21" s="2">
        <v>1</v>
      </c>
    </row>
    <row r="22" spans="3:6" ht="12.75">
      <c r="C22" s="2" t="s">
        <v>15</v>
      </c>
      <c r="D22" s="2">
        <v>45321</v>
      </c>
      <c r="E22" s="3">
        <f>D22/D28</f>
        <v>0.4174549808870262</v>
      </c>
      <c r="F22" s="2">
        <v>22</v>
      </c>
    </row>
    <row r="23" spans="3:6" ht="12.75">
      <c r="C23" s="2" t="s">
        <v>22</v>
      </c>
      <c r="D23" s="2">
        <v>2470</v>
      </c>
      <c r="E23" s="3">
        <f>D23/D28</f>
        <v>0.022751347119237323</v>
      </c>
      <c r="F23" s="2">
        <v>1</v>
      </c>
    </row>
    <row r="24" spans="3:6" ht="12.75">
      <c r="C24" s="2" t="s">
        <v>39</v>
      </c>
      <c r="D24" s="2">
        <v>3888</v>
      </c>
      <c r="E24" s="3">
        <f>D24/D28</f>
        <v>0.03581264680145535</v>
      </c>
      <c r="F24" s="2">
        <v>1</v>
      </c>
    </row>
    <row r="25" spans="3:6" ht="12.75">
      <c r="C25" s="2" t="s">
        <v>19</v>
      </c>
      <c r="D25" s="2">
        <v>3033</v>
      </c>
      <c r="E25" s="3">
        <f>D25/D28</f>
        <v>0.027937180490950123</v>
      </c>
      <c r="F25" s="2">
        <v>1</v>
      </c>
    </row>
    <row r="26" spans="3:6" ht="12.75">
      <c r="C26" s="2" t="s">
        <v>17</v>
      </c>
      <c r="D26" s="2">
        <v>18233</v>
      </c>
      <c r="E26" s="3">
        <f>D26/D28</f>
        <v>0.1679454704554875</v>
      </c>
      <c r="F26" s="2">
        <v>9</v>
      </c>
    </row>
    <row r="27" spans="3:6" ht="12.75">
      <c r="C27" s="2" t="s">
        <v>3</v>
      </c>
      <c r="D27" s="2">
        <v>22407</v>
      </c>
      <c r="E27" s="3">
        <f>D27/D28</f>
        <v>0.2063924837654861</v>
      </c>
      <c r="F27" s="2">
        <v>11</v>
      </c>
    </row>
    <row r="28" spans="3:6" ht="12.75">
      <c r="C28" s="6" t="s">
        <v>12</v>
      </c>
      <c r="D28" s="8">
        <f>SUM(D18:D27)</f>
        <v>108565</v>
      </c>
      <c r="E28" s="9"/>
      <c r="F28" s="6">
        <f>SUM(F18:F27)</f>
        <v>50</v>
      </c>
    </row>
    <row r="32" ht="12.75">
      <c r="C32" s="12" t="s">
        <v>13</v>
      </c>
    </row>
    <row r="34" spans="3:4" ht="12.75">
      <c r="C34" s="4" t="s">
        <v>38</v>
      </c>
      <c r="D34" s="4" t="s">
        <v>40</v>
      </c>
    </row>
    <row r="35" spans="3:4" ht="12.75">
      <c r="C35" s="4" t="s">
        <v>48</v>
      </c>
      <c r="D35" s="4" t="s">
        <v>49</v>
      </c>
    </row>
    <row r="36" spans="3:4" ht="12.75">
      <c r="C36" s="21" t="s">
        <v>15</v>
      </c>
      <c r="D36" s="4" t="s">
        <v>16</v>
      </c>
    </row>
    <row r="37" spans="3:4" ht="12.75">
      <c r="C37" s="4" t="s">
        <v>22</v>
      </c>
      <c r="D37" s="4" t="s">
        <v>21</v>
      </c>
    </row>
    <row r="38" spans="3:4" ht="12.75">
      <c r="C38" s="4" t="s">
        <v>39</v>
      </c>
      <c r="D38" s="4" t="s">
        <v>41</v>
      </c>
    </row>
    <row r="39" spans="3:4" ht="12.75">
      <c r="C39" s="4" t="s">
        <v>19</v>
      </c>
      <c r="D39" s="4" t="s">
        <v>20</v>
      </c>
    </row>
    <row r="40" spans="3:4" ht="12.75">
      <c r="C40" s="4" t="s">
        <v>17</v>
      </c>
      <c r="D40" s="4" t="s">
        <v>18</v>
      </c>
    </row>
    <row r="41" spans="3:4" ht="12.75">
      <c r="C41" s="4" t="s">
        <v>3</v>
      </c>
      <c r="D41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3">
      <selection activeCell="D37" sqref="D3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26</v>
      </c>
    </row>
    <row r="4" spans="3:4" ht="12.75">
      <c r="C4" s="1"/>
      <c r="D4" s="1"/>
    </row>
    <row r="5" spans="3:4" ht="12.75">
      <c r="C5" s="1" t="s">
        <v>0</v>
      </c>
      <c r="D5" s="1" t="s">
        <v>50</v>
      </c>
    </row>
    <row r="6" spans="3:4" ht="12.75">
      <c r="C6" s="1"/>
      <c r="D6" s="1"/>
    </row>
    <row r="7" spans="3:4" ht="12.75">
      <c r="C7" s="1" t="s">
        <v>2</v>
      </c>
      <c r="D7" s="1" t="s">
        <v>37</v>
      </c>
    </row>
    <row r="9" spans="3:6" ht="12.75">
      <c r="C9" s="2" t="s">
        <v>4</v>
      </c>
      <c r="D9" s="13">
        <v>6651</v>
      </c>
      <c r="E9" s="5"/>
      <c r="F9" s="5"/>
    </row>
    <row r="10" spans="3:6" ht="12.75">
      <c r="C10" s="2" t="s">
        <v>5</v>
      </c>
      <c r="D10" s="14">
        <v>6193</v>
      </c>
      <c r="E10" s="5"/>
      <c r="F10" s="5"/>
    </row>
    <row r="11" spans="3:6" ht="12.75">
      <c r="C11" s="2" t="s">
        <v>6</v>
      </c>
      <c r="D11" s="3">
        <f>D10/D9</f>
        <v>0.9311381747105698</v>
      </c>
      <c r="E11" s="5"/>
      <c r="F11" s="5"/>
    </row>
    <row r="12" spans="3:6" ht="12.75">
      <c r="C12" s="15" t="s">
        <v>32</v>
      </c>
      <c r="D12" s="16">
        <v>171</v>
      </c>
      <c r="E12" s="5"/>
      <c r="F12" s="5"/>
    </row>
    <row r="13" spans="3:6" ht="12.75">
      <c r="C13" s="17" t="s">
        <v>33</v>
      </c>
      <c r="D13" s="18">
        <f>283-171</f>
        <v>112</v>
      </c>
      <c r="E13" s="5"/>
      <c r="F13" s="5"/>
    </row>
    <row r="14" spans="3:6" ht="12.75">
      <c r="C14" s="19" t="s">
        <v>34</v>
      </c>
      <c r="D14" s="20"/>
      <c r="E14" s="5"/>
      <c r="F14" s="5"/>
    </row>
    <row r="15" spans="3:6" ht="12.75">
      <c r="C15" s="5"/>
      <c r="D15" s="5"/>
      <c r="E15" s="5"/>
      <c r="F15" s="5"/>
    </row>
    <row r="16" spans="3:6" ht="12.75">
      <c r="C16" s="6" t="s">
        <v>7</v>
      </c>
      <c r="D16" s="6" t="s">
        <v>8</v>
      </c>
      <c r="E16" s="6" t="s">
        <v>9</v>
      </c>
      <c r="F16" s="6" t="s">
        <v>10</v>
      </c>
    </row>
    <row r="17" spans="3:6" ht="12.75">
      <c r="C17" s="2" t="s">
        <v>38</v>
      </c>
      <c r="D17" s="7">
        <v>110</v>
      </c>
      <c r="E17" s="3">
        <f>D17/D23</f>
        <v>0.018612521150592216</v>
      </c>
      <c r="F17" s="2">
        <v>0</v>
      </c>
    </row>
    <row r="18" spans="3:6" ht="12.75">
      <c r="C18" s="2" t="s">
        <v>15</v>
      </c>
      <c r="D18" s="7">
        <v>2274</v>
      </c>
      <c r="E18" s="3">
        <f>D18/D23</f>
        <v>0.3847715736040609</v>
      </c>
      <c r="F18" s="2">
        <v>9</v>
      </c>
    </row>
    <row r="19" spans="3:6" ht="12.75">
      <c r="C19" s="2" t="s">
        <v>3</v>
      </c>
      <c r="D19" s="2">
        <v>1497</v>
      </c>
      <c r="E19" s="3">
        <f>D19/D23</f>
        <v>0.2532994923857868</v>
      </c>
      <c r="F19" s="2">
        <v>5</v>
      </c>
    </row>
    <row r="20" spans="3:6" ht="12.75">
      <c r="C20" s="2" t="s">
        <v>17</v>
      </c>
      <c r="D20" s="2">
        <v>1481</v>
      </c>
      <c r="E20" s="3">
        <f>D21/D23</f>
        <v>0.08375634517766498</v>
      </c>
      <c r="F20" s="2">
        <v>5</v>
      </c>
    </row>
    <row r="21" spans="3:6" ht="12.75">
      <c r="C21" s="2" t="s">
        <v>39</v>
      </c>
      <c r="D21" s="2">
        <v>495</v>
      </c>
      <c r="E21" s="3">
        <f>D21/D23</f>
        <v>0.08375634517766498</v>
      </c>
      <c r="F21" s="2">
        <v>1</v>
      </c>
    </row>
    <row r="22" spans="3:6" ht="12.75">
      <c r="C22" s="2" t="s">
        <v>19</v>
      </c>
      <c r="D22" s="2">
        <v>53</v>
      </c>
      <c r="E22" s="3">
        <f>D22/D23</f>
        <v>0.008967851099830795</v>
      </c>
      <c r="F22" s="2">
        <v>0</v>
      </c>
    </row>
    <row r="23" spans="3:6" ht="12.75">
      <c r="C23" s="6" t="s">
        <v>12</v>
      </c>
      <c r="D23" s="8">
        <f>SUM(D17:D22)</f>
        <v>5910</v>
      </c>
      <c r="E23" s="9"/>
      <c r="F23" s="6">
        <f>SUM(F17:F22)</f>
        <v>20</v>
      </c>
    </row>
    <row r="27" ht="12.75">
      <c r="C27" s="12" t="s">
        <v>13</v>
      </c>
    </row>
    <row r="29" spans="3:4" ht="12.75">
      <c r="C29" s="4" t="s">
        <v>38</v>
      </c>
      <c r="D29" s="4" t="s">
        <v>40</v>
      </c>
    </row>
    <row r="30" spans="3:4" ht="12.75">
      <c r="C30" s="4" t="s">
        <v>15</v>
      </c>
      <c r="D30" s="4" t="s">
        <v>16</v>
      </c>
    </row>
    <row r="31" spans="3:4" ht="12.75">
      <c r="C31" s="4" t="s">
        <v>3</v>
      </c>
      <c r="D31" s="4" t="s">
        <v>14</v>
      </c>
    </row>
    <row r="32" spans="3:4" ht="12.75">
      <c r="C32" s="4" t="s">
        <v>17</v>
      </c>
      <c r="D32" s="4" t="s">
        <v>18</v>
      </c>
    </row>
    <row r="33" spans="3:4" ht="12.75">
      <c r="C33" s="4" t="s">
        <v>39</v>
      </c>
      <c r="D33" s="4" t="s">
        <v>41</v>
      </c>
    </row>
    <row r="34" spans="3:4" ht="12.75">
      <c r="C34" s="4" t="s">
        <v>19</v>
      </c>
      <c r="D34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2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26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37</v>
      </c>
    </row>
    <row r="10" spans="3:6" ht="12.75">
      <c r="C10" s="2" t="s">
        <v>4</v>
      </c>
      <c r="D10" s="13">
        <v>6383</v>
      </c>
      <c r="E10" s="5"/>
      <c r="F10" s="5"/>
    </row>
    <row r="11" spans="3:6" ht="12.75">
      <c r="C11" s="2" t="s">
        <v>5</v>
      </c>
      <c r="D11" s="14">
        <v>6086</v>
      </c>
      <c r="E11" s="5"/>
      <c r="F11" s="5"/>
    </row>
    <row r="12" spans="3:6" ht="12.75">
      <c r="C12" s="2" t="s">
        <v>6</v>
      </c>
      <c r="D12" s="3">
        <f>D11/D10</f>
        <v>0.953470155099483</v>
      </c>
      <c r="E12" s="5"/>
      <c r="F12" s="5"/>
    </row>
    <row r="13" spans="3:6" ht="12.75">
      <c r="C13" s="15" t="s">
        <v>32</v>
      </c>
      <c r="D13" s="16">
        <v>278</v>
      </c>
      <c r="E13" s="5"/>
      <c r="F13" s="5"/>
    </row>
    <row r="14" spans="3:6" ht="12.75">
      <c r="C14" s="17" t="s">
        <v>33</v>
      </c>
      <c r="D14" s="18">
        <f>432-278</f>
        <v>154</v>
      </c>
      <c r="E14" s="5"/>
      <c r="F14" s="5"/>
    </row>
    <row r="15" spans="3:6" ht="12.75">
      <c r="C15" s="19" t="s">
        <v>34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1005</v>
      </c>
      <c r="E18" s="3">
        <f>D18/D24</f>
        <v>0.17775026529890342</v>
      </c>
      <c r="F18" s="2">
        <v>4</v>
      </c>
    </row>
    <row r="19" spans="3:6" ht="12.75">
      <c r="C19" s="2" t="s">
        <v>3</v>
      </c>
      <c r="D19" s="7">
        <v>1308</v>
      </c>
      <c r="E19" s="3">
        <f>D19/D24</f>
        <v>0.23134064379200567</v>
      </c>
      <c r="F19" s="2">
        <v>5</v>
      </c>
    </row>
    <row r="20" spans="3:6" ht="12.75">
      <c r="C20" s="2" t="s">
        <v>19</v>
      </c>
      <c r="D20" s="2">
        <v>58</v>
      </c>
      <c r="E20" s="3">
        <f>D20/D24</f>
        <v>0.010258224266006368</v>
      </c>
      <c r="F20" s="2">
        <v>0</v>
      </c>
    </row>
    <row r="21" spans="3:6" ht="12.75">
      <c r="C21" s="2" t="s">
        <v>15</v>
      </c>
      <c r="D21" s="2">
        <v>2724</v>
      </c>
      <c r="E21" s="3">
        <f>D21/D24</f>
        <v>0.48178280863105766</v>
      </c>
      <c r="F21" s="2">
        <v>10</v>
      </c>
    </row>
    <row r="22" spans="3:6" ht="12.75">
      <c r="C22" s="2" t="s">
        <v>39</v>
      </c>
      <c r="D22" s="2">
        <v>423</v>
      </c>
      <c r="E22" s="3">
        <f>D22/D24</f>
        <v>0.07481429076759816</v>
      </c>
      <c r="F22" s="2">
        <v>1</v>
      </c>
    </row>
    <row r="23" spans="3:6" ht="12.75">
      <c r="C23" s="2" t="s">
        <v>38</v>
      </c>
      <c r="D23" s="2">
        <v>136</v>
      </c>
      <c r="E23" s="3">
        <f>D23/D24</f>
        <v>0.024053767244428724</v>
      </c>
      <c r="F23" s="2">
        <v>0</v>
      </c>
    </row>
    <row r="24" spans="3:6" ht="12.75">
      <c r="C24" s="6" t="s">
        <v>12</v>
      </c>
      <c r="D24" s="8">
        <f>SUM(D18:D23)</f>
        <v>5654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17</v>
      </c>
      <c r="D30" s="4" t="s">
        <v>18</v>
      </c>
    </row>
    <row r="31" spans="3:4" ht="12.75">
      <c r="C31" s="21" t="s">
        <v>3</v>
      </c>
      <c r="D31" s="4" t="s">
        <v>14</v>
      </c>
    </row>
    <row r="32" spans="3:4" ht="12.75">
      <c r="C32" s="4" t="s">
        <v>19</v>
      </c>
      <c r="D32" s="4" t="s">
        <v>20</v>
      </c>
    </row>
    <row r="33" spans="3:4" ht="12.75">
      <c r="C33" s="4" t="s">
        <v>15</v>
      </c>
      <c r="D33" s="4" t="s">
        <v>16</v>
      </c>
    </row>
    <row r="34" spans="3:4" ht="12.75">
      <c r="C34" s="4" t="s">
        <v>39</v>
      </c>
      <c r="D34" s="4" t="s">
        <v>41</v>
      </c>
    </row>
    <row r="35" spans="3:4" ht="12.75">
      <c r="C35" s="4" t="s">
        <v>38</v>
      </c>
      <c r="D35" s="4" t="s"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0">
      <selection activeCell="D38" sqref="D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26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37</v>
      </c>
    </row>
    <row r="10" spans="3:6" ht="12.75">
      <c r="C10" s="2" t="s">
        <v>4</v>
      </c>
      <c r="D10" s="13">
        <v>6287</v>
      </c>
      <c r="E10" s="5"/>
      <c r="F10" s="5"/>
    </row>
    <row r="11" spans="3:6" ht="12.75">
      <c r="C11" s="2" t="s">
        <v>5</v>
      </c>
      <c r="D11" s="14">
        <v>5966</v>
      </c>
      <c r="E11" s="5"/>
      <c r="F11" s="5"/>
    </row>
    <row r="12" spans="3:6" ht="12.75">
      <c r="C12" s="2" t="s">
        <v>6</v>
      </c>
      <c r="D12" s="3">
        <f>D11/D10</f>
        <v>0.9489422618100843</v>
      </c>
      <c r="E12" s="5"/>
      <c r="F12" s="5"/>
    </row>
    <row r="13" spans="3:6" ht="12.75">
      <c r="C13" s="15" t="s">
        <v>32</v>
      </c>
      <c r="D13" s="16">
        <v>248</v>
      </c>
      <c r="E13" s="5"/>
      <c r="F13" s="5"/>
    </row>
    <row r="14" spans="3:6" ht="12.75">
      <c r="C14" s="17" t="s">
        <v>33</v>
      </c>
      <c r="D14" s="18">
        <f>386-248</f>
        <v>138</v>
      </c>
      <c r="E14" s="5"/>
      <c r="F14" s="5"/>
    </row>
    <row r="15" spans="3:6" ht="12.75">
      <c r="C15" s="19" t="s">
        <v>34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1093</v>
      </c>
      <c r="E18" s="3">
        <f>D18/D24</f>
        <v>0.19587813620071684</v>
      </c>
      <c r="F18" s="2">
        <v>4</v>
      </c>
    </row>
    <row r="19" spans="3:6" ht="12.75">
      <c r="C19" s="2" t="s">
        <v>19</v>
      </c>
      <c r="D19" s="7">
        <v>71</v>
      </c>
      <c r="E19" s="3">
        <f>D19/D24</f>
        <v>0.012724014336917562</v>
      </c>
      <c r="F19" s="2">
        <v>0</v>
      </c>
    </row>
    <row r="20" spans="3:6" ht="12.75">
      <c r="C20" s="2" t="s">
        <v>38</v>
      </c>
      <c r="D20" s="7">
        <v>142</v>
      </c>
      <c r="E20" s="3">
        <f>D20/D24</f>
        <v>0.025448028673835124</v>
      </c>
      <c r="F20" s="2">
        <v>0</v>
      </c>
    </row>
    <row r="21" spans="3:6" ht="12.75">
      <c r="C21" s="2" t="s">
        <v>15</v>
      </c>
      <c r="D21" s="2">
        <v>2770</v>
      </c>
      <c r="E21" s="3">
        <f>D21/D24</f>
        <v>0.496415770609319</v>
      </c>
      <c r="F21" s="2">
        <v>11</v>
      </c>
    </row>
    <row r="22" spans="3:6" ht="12.75">
      <c r="C22" s="2" t="s">
        <v>39</v>
      </c>
      <c r="D22" s="2">
        <v>590</v>
      </c>
      <c r="E22" s="3">
        <f>D22/D24</f>
        <v>0.1057347670250896</v>
      </c>
      <c r="F22" s="2">
        <v>2</v>
      </c>
    </row>
    <row r="23" spans="3:6" ht="12.75">
      <c r="C23" s="2" t="s">
        <v>17</v>
      </c>
      <c r="D23" s="2">
        <v>914</v>
      </c>
      <c r="E23" s="3">
        <f>D23/D24</f>
        <v>0.16379928315412187</v>
      </c>
      <c r="F23" s="2">
        <v>3</v>
      </c>
    </row>
    <row r="24" spans="3:6" ht="12.75">
      <c r="C24" s="6" t="s">
        <v>12</v>
      </c>
      <c r="D24" s="8">
        <f>SUM(D18:D23)</f>
        <v>5580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21" t="s">
        <v>19</v>
      </c>
      <c r="D31" s="4" t="s">
        <v>20</v>
      </c>
    </row>
    <row r="32" spans="3:4" ht="12.75">
      <c r="C32" s="4" t="s">
        <v>51</v>
      </c>
      <c r="D32" s="4" t="s">
        <v>40</v>
      </c>
    </row>
    <row r="33" spans="3:4" ht="12.75">
      <c r="C33" s="4" t="s">
        <v>15</v>
      </c>
      <c r="D33" s="4" t="s">
        <v>16</v>
      </c>
    </row>
    <row r="34" spans="3:4" ht="12.75">
      <c r="C34" s="4" t="s">
        <v>39</v>
      </c>
      <c r="D34" s="4" t="s">
        <v>41</v>
      </c>
    </row>
    <row r="35" spans="3:4" ht="12.75">
      <c r="C35" s="4" t="s">
        <v>17</v>
      </c>
      <c r="D35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servello_a</cp:lastModifiedBy>
  <dcterms:created xsi:type="dcterms:W3CDTF">1996-11-05T10:16:36Z</dcterms:created>
  <dcterms:modified xsi:type="dcterms:W3CDTF">2011-06-09T10:47:15Z</dcterms:modified>
  <cp:category/>
  <cp:version/>
  <cp:contentType/>
  <cp:contentStatus/>
</cp:coreProperties>
</file>